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icfonline-my.sharepoint.com/personal/39712_icf_com/Documents/Mailings/"/>
    </mc:Choice>
  </mc:AlternateContent>
  <xr:revisionPtr revIDLastSave="0" documentId="14_{CF2C9663-D6FD-4681-BEFC-95F65BE28E6B}" xr6:coauthVersionLast="46" xr6:coauthVersionMax="46" xr10:uidLastSave="{00000000-0000-0000-0000-000000000000}"/>
  <bookViews>
    <workbookView xWindow="1600" yWindow="0" windowWidth="17600" windowHeight="10200" firstSheet="2" activeTab="4" xr2:uid="{EAC55FE3-52E1-475D-AEDB-CA1BE8662325}"/>
    <workbookView xWindow="1140" yWindow="600" windowWidth="17600" windowHeight="10200" activeTab="4" xr2:uid="{53B3CEBB-ABB2-482A-ACA3-21DBDF45F447}"/>
  </bookViews>
  <sheets>
    <sheet name="Introduction" sheetId="32" r:id="rId1"/>
    <sheet name="1. Final Draft V6.0 Criteria" sheetId="33" r:id="rId2"/>
    <sheet name="2. Savings Analysis" sheetId="34" r:id="rId3"/>
    <sheet name="3. Consumer Payback" sheetId="35" r:id="rId4"/>
    <sheet name="4. Current Market Analysis" sheetId="36" r:id="rId5"/>
  </sheets>
  <externalReferences>
    <externalReference r:id="rId6"/>
    <externalReference r:id="rId7"/>
    <externalReference r:id="rId8"/>
  </externalReferences>
  <definedNames>
    <definedName name="ActiveModeHours">'[1]Energy and Cost Savings'!$D$50</definedName>
    <definedName name="AHAM_ESorNon">'[1]AHAM Dataset'!#REF!</definedName>
    <definedName name="AveCADR1">'[1]Energy and Cost Savings'!$D$45</definedName>
    <definedName name="AveCADR2">'[1]Energy and Cost Savings'!$D$46</definedName>
    <definedName name="AveCADR3">'[1]Energy and Cost Savings'!$D$47</definedName>
    <definedName name="AveCADR4">'[1]Energy and Cost Savings'!$D$48</definedName>
    <definedName name="CostElec">'[1]Energy and Cost Savings'!$D$52</definedName>
    <definedName name="Discount_Rate">[2]Sheet1!$A$19</definedName>
    <definedName name="EffectiveYear">'[1]Shipments and Market Share'!$D$70</definedName>
    <definedName name="EmissionsFactor">'[1]Energy and Cost Savings'!$D$55</definedName>
    <definedName name="Equal_Size_Bins">'[1]ENERGY STAR QPL'!#REF!</definedName>
    <definedName name="Equal_Smoke_Size_Bins">'[1]ENERGY STAR QPL'!#REF!</definedName>
    <definedName name="ES_Market_Share">'[1]Product Availability'!$D$76</definedName>
    <definedName name="ES_Model_List">'[1]6. ENERGY STAR QPL'!$C$4:$C$254</definedName>
    <definedName name="Estimated_2020_ES_MarketShare">'[1]Energy and Cost Savings'!$D$58</definedName>
    <definedName name="Hours_High">#REF!</definedName>
    <definedName name="Hours_Low">#REF!</definedName>
    <definedName name="Hours_Standby">#REF!</definedName>
    <definedName name="iCSLStandard">'[3]Simulation Inputs'!$G$21</definedName>
    <definedName name="iShip">'[3]Simulation Inputs'!$E$4</definedName>
    <definedName name="Meets_Top_75__Smoke_CADR_W">'[1]ENERGY STAR QPL'!#REF!</definedName>
    <definedName name="NonES_Model_List">'[1]8. Non-ES Models'!$H$5:$H$284</definedName>
    <definedName name="Pollen_CADR_W">'[1]ENERGY STAR QPL'!$AO$3:$AO$237</definedName>
    <definedName name="ProductLifetime">'[1]Energy and Cost Savings'!$D$49</definedName>
    <definedName name="Reported_Dust_CADR_watt">'[1]ENERGY STAR QPL'!$Z$3:$Z$237</definedName>
    <definedName name="RevisedBrand">'[1]ENERGY STAR QPL'!$AM$3:$AM$237</definedName>
    <definedName name="Smoke_CADR_per_W">'[1]ENERGY STAR QPL'!#REF!</definedName>
    <definedName name="SmokeCADR">'[1]ENERGY STAR QPL'!$X$3:$X$237</definedName>
    <definedName name="SmokeCADRperW">'[1]ENERGY STAR QPL'!$AN$3:$AN$237</definedName>
    <definedName name="StandbyModeHours">'[1]Energy and Cost Savings'!$D$51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2" i="36" l="1"/>
  <c r="M10" i="36"/>
  <c r="L12" i="36"/>
  <c r="L10" i="36"/>
  <c r="K12" i="36"/>
  <c r="J12" i="36"/>
  <c r="J10" i="36"/>
  <c r="K10" i="36"/>
  <c r="J4" i="36"/>
  <c r="F6" i="34"/>
  <c r="F7" i="34"/>
  <c r="F8" i="34"/>
  <c r="F5" i="34"/>
  <c r="E6" i="34"/>
  <c r="E7" i="34"/>
  <c r="E8" i="34"/>
  <c r="E5" i="34"/>
  <c r="J6" i="36" l="1"/>
  <c r="I6" i="36"/>
  <c r="H6" i="36"/>
  <c r="I4" i="36"/>
  <c r="H4" i="36"/>
  <c r="D19" i="34"/>
  <c r="D18" i="34"/>
  <c r="D17" i="34"/>
  <c r="D16" i="34"/>
  <c r="E16" i="34" l="1"/>
  <c r="F16" i="34"/>
  <c r="F17" i="34"/>
  <c r="E17" i="34"/>
  <c r="F19" i="34"/>
  <c r="E19" i="34"/>
  <c r="E18" i="34"/>
  <c r="F18" i="34"/>
</calcChain>
</file>

<file path=xl/sharedStrings.xml><?xml version="1.0" encoding="utf-8"?>
<sst xmlns="http://schemas.openxmlformats.org/spreadsheetml/2006/main" count="228" uniqueCount="122">
  <si>
    <t>Product Category</t>
  </si>
  <si>
    <t>Data for Graphics:</t>
  </si>
  <si>
    <t>Type Description</t>
  </si>
  <si>
    <t>Total</t>
  </si>
  <si>
    <t>-</t>
  </si>
  <si>
    <t>Product Size</t>
  </si>
  <si>
    <t>EL Description</t>
  </si>
  <si>
    <t>Type</t>
  </si>
  <si>
    <t>Capacity</t>
  </si>
  <si>
    <t>Case Volume</t>
  </si>
  <si>
    <t>CAC Split System</t>
  </si>
  <si>
    <t>North</t>
  </si>
  <si>
    <t>CAC Single Package</t>
  </si>
  <si>
    <t>CAC</t>
  </si>
  <si>
    <t>Split System</t>
  </si>
  <si>
    <t>Single Package</t>
  </si>
  <si>
    <t>DOE TSL</t>
  </si>
  <si>
    <t>14 (13.4)</t>
  </si>
  <si>
    <t>15 (14.3)</t>
  </si>
  <si>
    <t>DOE 2023 Standard</t>
  </si>
  <si>
    <t>Minimum DOE metrics 
(2023 Standard)</t>
  </si>
  <si>
    <t>SEER2 (SEER)</t>
  </si>
  <si>
    <t>EER2 (EER)</t>
  </si>
  <si>
    <t>SEER2 (SEER)
(SE &amp; SW States)</t>
  </si>
  <si>
    <t>EER2 (EER)
(SW States Only)</t>
  </si>
  <si>
    <t>(SEER)</t>
  </si>
  <si>
    <t>(EER)</t>
  </si>
  <si>
    <t>12.0 (12.5)</t>
  </si>
  <si>
    <t>13.4 (14.0)</t>
  </si>
  <si>
    <t>14.3 (15.0)</t>
  </si>
  <si>
    <t>11.7 (12.2)</t>
  </si>
  <si>
    <t>(15.0)</t>
  </si>
  <si>
    <t>(12.5)</t>
  </si>
  <si>
    <t>13.8 (14.5)</t>
  </si>
  <si>
    <t>11.2 (11.7)</t>
  </si>
  <si>
    <t>11.5 (12.0)</t>
  </si>
  <si>
    <t>10.6 (11.0)</t>
  </si>
  <si>
    <t>(12.0)</t>
  </si>
  <si>
    <t>HSPF2 (HSPF)</t>
  </si>
  <si>
    <t>(HSPF)</t>
  </si>
  <si>
    <t>7.8 (9.2)</t>
  </si>
  <si>
    <t>11.0 (11.5)</t>
  </si>
  <si>
    <t>8.5 (10.0)</t>
  </si>
  <si>
    <t>7.5 (8.8)</t>
  </si>
  <si>
    <t>(8.5)</t>
  </si>
  <si>
    <t>6.7 (8.0)</t>
  </si>
  <si>
    <t>(8.2)</t>
  </si>
  <si>
    <t>HP</t>
  </si>
  <si>
    <t>&lt; 45,000 Btu/hr</t>
  </si>
  <si>
    <r>
      <rPr>
        <u/>
        <sz val="11"/>
        <color theme="1"/>
        <rFont val="Calibri"/>
        <family val="2"/>
        <scheme val="minor"/>
      </rPr>
      <t>&gt;</t>
    </r>
    <r>
      <rPr>
        <sz val="11"/>
        <color theme="1"/>
        <rFont val="Calibri"/>
        <family val="2"/>
        <scheme val="minor"/>
      </rPr>
      <t xml:space="preserve"> 45,000 Btu/hr</t>
    </r>
  </si>
  <si>
    <t>National avg</t>
  </si>
  <si>
    <t>Southwest</t>
  </si>
  <si>
    <t>Southeast</t>
  </si>
  <si>
    <t>Region used for Energy use</t>
  </si>
  <si>
    <t>15.2 (16.0)</t>
  </si>
  <si>
    <t>7.2(8.5)</t>
  </si>
  <si>
    <t>8.1 (9.5)</t>
  </si>
  <si>
    <t>ESTAR Type</t>
  </si>
  <si>
    <t>Total Current DOE Products</t>
  </si>
  <si>
    <t>Meet 2023 DOE</t>
  </si>
  <si>
    <t>Meet V6.0</t>
  </si>
  <si>
    <t>% DOE/ Total</t>
  </si>
  <si>
    <t>% V6/ Total</t>
  </si>
  <si>
    <t>% V6.0/ DOE</t>
  </si>
  <si>
    <t>All data was pulled from the DOE CCMS database for central air conditioners and heat pumps on 9/14/2020. This analysis considered only the minimum SEER, EER, and HSPF as applicable to the product category.</t>
  </si>
  <si>
    <r>
      <rPr>
        <vertAlign val="superscript"/>
        <sz val="11"/>
        <color theme="1"/>
        <rFont val="Calibri"/>
        <family val="2"/>
        <scheme val="minor"/>
      </rPr>
      <t>1.</t>
    </r>
    <r>
      <rPr>
        <u/>
        <sz val="11"/>
        <color theme="10"/>
        <rFont val="Calibri"/>
        <family val="2"/>
        <scheme val="minor"/>
      </rPr>
      <t xml:space="preserve"> https://www.regulations.gov/document?D=EERE-2014-BT-STD-0048-0098</t>
    </r>
  </si>
  <si>
    <t>Table 1: Central Air Conditioner Efficiency Requirements</t>
  </si>
  <si>
    <t>2019 DOE Portable Standard</t>
  </si>
  <si>
    <t>ESTAR Draft 1 V5.0 Portable</t>
  </si>
  <si>
    <t>2019 DOE Whole-home Standard</t>
  </si>
  <si>
    <t>ESTAR Draft 1 V5.0 Whole-home</t>
  </si>
  <si>
    <t>Current ESTAR V4.0 Portable (estimated)</t>
  </si>
  <si>
    <t>Current ESTAR V4.0 Whole-home (estimated)</t>
  </si>
  <si>
    <t>Table 2: Heat Pump Efficiency Requirements</t>
  </si>
  <si>
    <t>Table 3: Annual Unit Energy, GHG, and Cost Savings</t>
  </si>
  <si>
    <t>Version 6.0 Final Draft (compared to 2023 DOE)</t>
  </si>
  <si>
    <t>ENERGY STAR Annual Electrical Savings (kWh)</t>
  </si>
  <si>
    <t xml:space="preserve">ENERGY STAR Annual CO2 Savings (lbs) </t>
  </si>
  <si>
    <t>ENERGY STAR Annual Monetary Savings ($)</t>
  </si>
  <si>
    <t>Table 4: Lifetime Unit Energy, GHG, and Cost Savings</t>
  </si>
  <si>
    <t>ENERGY STAR Electrical Savings (kWh)</t>
  </si>
  <si>
    <t xml:space="preserve">ENERGY STAR CO2 Savings (lbs) </t>
  </si>
  <si>
    <t>ENERGY STAR Monetary Savings ($)</t>
  </si>
  <si>
    <t>Assumptions: Lifetime of CACs assumed to be 24.9 years, and ASHPs assumed to be 16.4 years, per DOE's Final Rule Technical Support Document.</t>
  </si>
  <si>
    <t>Table 5: National Lifetime Savings Estimate</t>
  </si>
  <si>
    <t>Electrical Savings
(GWh)</t>
  </si>
  <si>
    <t>CO2 Savings
(billions of lbs)</t>
  </si>
  <si>
    <t>Cost Savings
(millions of $)</t>
  </si>
  <si>
    <t>ENERGY STAR CAC/HP</t>
  </si>
  <si>
    <t>Assumptions: Assumes all CAC/HPs in the U.S. are ENERGY STAR at the proposed Version 6.0 criteria over the lifetime of the longest lived product class (25 years). Projected shipments estimated per DOE's Final Rule Technical Support Document.</t>
  </si>
  <si>
    <t>Table 6: Simple Payback</t>
  </si>
  <si>
    <t>Average Installed Cost ($)*</t>
  </si>
  <si>
    <t>Estimated Annual Energy Cost ($)**</t>
  </si>
  <si>
    <t>Estimated Simple Payback (yr)***</t>
  </si>
  <si>
    <t>ESTAR</t>
  </si>
  <si>
    <t>16.0 (17.0)</t>
  </si>
  <si>
    <t xml:space="preserve">DOE 2023 Standard </t>
  </si>
  <si>
    <t>8.0 (9.5)</t>
  </si>
  <si>
    <t>* The Average Installed Costs were taken per the DOE Technical Support Document developed in 2015. EPA believes that the cost of these units may be significantly decreased today and will continue to come down.</t>
  </si>
  <si>
    <t>*** Average Lifetime of CACs is 24.9 years, and 16.4 years for HPs, per the DOE Technical Support Document.</t>
  </si>
  <si>
    <t>While additional savings may very, in some cases these may be significant.</t>
  </si>
  <si>
    <t>Table 7: Current CAC Market Analysis</t>
  </si>
  <si>
    <t>AHRI Type</t>
  </si>
  <si>
    <t>Table 8: Current HP Market Analysis</t>
  </si>
  <si>
    <t>HSP-A</t>
  </si>
  <si>
    <t>% V6.0/ Total</t>
  </si>
  <si>
    <t>Assumptions: The Federal Standard set to take effect on January 1, 2023 is used as the baseline to calculate savings. Calculations assume energy use based on DOE Test Procedure (10 CFR 430, Subpart B, Appendix M1). 1.560 lbs CO2E/kWh. $0.1246/kWh.</t>
  </si>
  <si>
    <t>ENERGY STAR 
Cold Climate V6.0</t>
  </si>
  <si>
    <t>Minimum ENERGY STAR
Draft 2 V6.0</t>
  </si>
  <si>
    <t>Minimum ENERGY STAR V6.0</t>
  </si>
  <si>
    <t>Current ENERGY STAR V5.0</t>
  </si>
  <si>
    <t>ENERGY STAR</t>
  </si>
  <si>
    <t>ENERGY STAR Minimum</t>
  </si>
  <si>
    <t>ENERGY STAR Cold Climate</t>
  </si>
  <si>
    <t>** Residential energy rate estimated at $0.1246</t>
  </si>
  <si>
    <t>% V6.0/ 
DOE 2023</t>
  </si>
  <si>
    <t>% DOE 2023/ Total</t>
  </si>
  <si>
    <t>ENERGY STAR® Central Air Conditioners and Heat Pumps (CAC/HP) 
Data and Analysis - March 2021</t>
  </si>
  <si>
    <r>
      <t>Enclosed are the ENERGY STAR CAC/HP data and analysis supporting the proposed requirements in the Final Version 6.0 ENERGY STAR specification. The following tabs are included in this workbook:
1. Final Version 6.0 Criteria
Displays the proposed ENERGY STAR Final Draft Version 6.0 criteria for CAC/HP products, broken out by single package and split system, as well as the heat pump criteria for the Cold Climate label. Also displays the alternate recognition criteria in SEER, EER, and HSPF for those products looking to certify before the effective date.
2. Savings Analysis
Summarizes consumers' annual energy, greenhouse gas emissions, and cost savings associated with the Version 6.0 levels, based on the DOE TSD</t>
    </r>
    <r>
      <rPr>
        <vertAlign val="superscript"/>
        <sz val="12"/>
        <color theme="1"/>
        <rFont val="Calibri"/>
        <family val="2"/>
        <scheme val="minor"/>
      </rPr>
      <t>1</t>
    </r>
    <r>
      <rPr>
        <sz val="12"/>
        <color theme="1"/>
        <rFont val="Calibri"/>
        <family val="2"/>
        <scheme val="minor"/>
      </rPr>
      <t>. Also summarizes the expected unit lifetime and national lifetime savings associated with the Final Version 6.0 levels.
3. Consumer Payback
Summarizes the expected simple payback period, in years, for each product type, based on DOE data from 2015 for initial purchase cost and estimated unit energy savings, excluding additional savings that would be expected from the cold climate performance and installation criteria. While the payback periods for some subcategories remains fairly long, we note that incremental cost estimates are based on a 2014 analysis.  In addition, by the time these levels are in effect, the Federal minimum efficiency standard will have increased.  Therefore, we expect the incremental costs for these levels to be significantly lower at that time.
4. Current Market Analysis
Displays the current number of eligible units listed within the DOE Certification Compliance Management System Database and summarizes the number of units expected to meet both the 2023 Federal minimum standards and the number of units expected to meet the ENERGY STAR Version 6.0 levels. Based on this assessment, at least 9.7% of split system heat pump products that will meet the DOE minimum requirements will meet some form of the Version 6.0 levels proposed. At least 31.6% of split system air conditioning products that will meet the DOE criteria will meet the ENERGY STAR levels. These numbers do not take into account the installation criteria for the ENERGY STAR specification, but as those criteria have been limited to variable capacity products, EPA expects that all products currently on the market that would be subject to these criteria will meet them.
If you have any questions concerning this data, please contact Abigail Daken, EPA, at Daken.Abigail@epa.gov or (202) 343-9375, or Julia Hegarty, ICF, at Julia.Hegarty@icf.com or (202) 862-1163. For more information on ENERGY STAR CAC/HP specification development, please visit www.energystar.gov/product/spec and follow the link for "Central Air Conditioner" or "Air-Source Heat Pumps".</t>
    </r>
  </si>
  <si>
    <t>Meet V6.0 Cold Climate</t>
  </si>
  <si>
    <t>% Cold Climate/ Total</t>
  </si>
  <si>
    <t>% Cold Climate/
DOE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</si>
</sst>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vertAlign val="superscript"/>
      <sz val="11"/>
      <color theme="1"/>
      <name val="Calibri"/>
      <family val="2"/>
      <scheme val="minor"/>
    </font>
    <font>
      <u/>
      <sz val="11"/>
      <color theme="10"/>
      <name val="Calibri"/>
      <family val="2"/>
      <scheme val="minor"/>
    </font>
    <font>
      <sz val="11"/>
      <color theme="1"/>
      <name val="Calibri"/>
      <family val="2"/>
    </font>
    <font>
      <b/>
      <sz val="16"/>
      <color theme="1"/>
      <name val="Calibri"/>
      <family val="2"/>
      <scheme val="minor"/>
    </font>
    <font>
      <b/>
      <sz val="12"/>
      <color theme="4"/>
      <name val="Calibri"/>
      <family val="2"/>
      <scheme val="minor"/>
    </font>
    <font>
      <b/>
      <sz val="9"/>
      <color theme="1"/>
      <name val="Calibri"/>
      <family val="2"/>
      <scheme val="minor"/>
    </font>
    <font>
      <sz val="10"/>
      <name val="Arial"/>
      <family val="2"/>
    </font>
    <font>
      <u/>
      <sz val="11"/>
      <color theme="1"/>
      <name val="Calibri"/>
      <family val="2"/>
      <scheme val="minor"/>
    </font>
    <font>
      <sz val="12"/>
      <color theme="1"/>
      <name val="Calibri"/>
      <family val="2"/>
      <scheme val="minor"/>
    </font>
    <font>
      <vertAlign val="superscript"/>
      <sz val="12"/>
      <color theme="1"/>
      <name val="Calibri"/>
      <family val="2"/>
      <scheme val="minor"/>
    </font>
    <font>
      <vertAlign val="superscript"/>
      <sz val="11"/>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theme="0"/>
      </left>
      <right style="thick">
        <color theme="0"/>
      </right>
      <top/>
      <bottom style="thin">
        <color theme="0" tint="-0.24994659260841701"/>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9" fillId="0" borderId="0" applyNumberFormat="0" applyProtection="0">
      <alignment horizontal="left"/>
    </xf>
    <xf numFmtId="0" fontId="10" fillId="0" borderId="33" applyNumberFormat="0" applyProtection="0">
      <alignment horizontal="left" wrapText="1"/>
    </xf>
    <xf numFmtId="0" fontId="1" fillId="0" borderId="0"/>
    <xf numFmtId="44" fontId="1" fillId="0" borderId="0" applyFont="0" applyFill="0" applyBorder="0" applyAlignment="0" applyProtection="0"/>
    <xf numFmtId="43" fontId="1" fillId="0" borderId="0" applyFont="0" applyFill="0" applyBorder="0" applyAlignment="0" applyProtection="0"/>
    <xf numFmtId="0" fontId="11" fillId="0" borderId="0"/>
    <xf numFmtId="9" fontId="1" fillId="0" borderId="0" applyFont="0" applyFill="0" applyBorder="0" applyAlignment="0" applyProtection="0"/>
  </cellStyleXfs>
  <cellXfs count="198">
    <xf numFmtId="0" fontId="0" fillId="0" borderId="0" xfId="0"/>
    <xf numFmtId="0" fontId="2" fillId="0" borderId="0" xfId="0" applyFont="1"/>
    <xf numFmtId="0" fontId="5" fillId="0" borderId="0" xfId="0" applyFont="1" applyAlignment="1">
      <alignment horizontal="left" vertical="center"/>
    </xf>
    <xf numFmtId="0" fontId="3" fillId="0" borderId="0" xfId="0" applyFont="1"/>
    <xf numFmtId="164" fontId="0" fillId="0" borderId="1" xfId="1" applyNumberFormat="1" applyFont="1" applyBorder="1" applyAlignment="1">
      <alignment horizontal="center" vertical="center"/>
    </xf>
    <xf numFmtId="0" fontId="0" fillId="4" borderId="24" xfId="0" applyFill="1" applyBorder="1" applyAlignment="1">
      <alignment horizontal="center" vertical="center" wrapText="1"/>
    </xf>
    <xf numFmtId="0" fontId="0" fillId="4" borderId="21" xfId="0" applyFill="1" applyBorder="1" applyAlignment="1">
      <alignment horizontal="center" vertical="center" wrapText="1"/>
    </xf>
    <xf numFmtId="0" fontId="2" fillId="0" borderId="0" xfId="0" applyFont="1" applyAlignment="1">
      <alignment vertical="center"/>
    </xf>
    <xf numFmtId="0" fontId="0" fillId="0" borderId="10" xfId="0" applyBorder="1" applyAlignment="1">
      <alignment horizontal="center" vertical="center"/>
    </xf>
    <xf numFmtId="0" fontId="0" fillId="0" borderId="2" xfId="0" applyBorder="1" applyAlignment="1">
      <alignment horizontal="center" vertical="center"/>
    </xf>
    <xf numFmtId="44" fontId="0" fillId="0" borderId="1" xfId="3" applyFont="1" applyBorder="1" applyAlignment="1">
      <alignment horizontal="center" vertical="center"/>
    </xf>
    <xf numFmtId="44" fontId="0" fillId="0" borderId="10" xfId="3" applyFont="1" applyBorder="1" applyAlignment="1">
      <alignment vertical="center"/>
    </xf>
    <xf numFmtId="44" fontId="0" fillId="0" borderId="6" xfId="3" applyFont="1" applyBorder="1" applyAlignment="1">
      <alignment horizontal="center" vertical="center"/>
    </xf>
    <xf numFmtId="0" fontId="0" fillId="0" borderId="24" xfId="0" applyBorder="1" applyAlignment="1">
      <alignment horizontal="left" vertical="center"/>
    </xf>
    <xf numFmtId="44" fontId="0" fillId="0" borderId="24" xfId="3" applyFont="1" applyBorder="1" applyAlignment="1">
      <alignment vertical="center"/>
    </xf>
    <xf numFmtId="0" fontId="0" fillId="0" borderId="24" xfId="0" applyBorder="1" applyAlignment="1">
      <alignment horizontal="center" vertical="center"/>
    </xf>
    <xf numFmtId="44" fontId="0" fillId="0" borderId="24" xfId="3" applyFont="1" applyBorder="1" applyAlignment="1">
      <alignment horizontal="center" vertical="center"/>
    </xf>
    <xf numFmtId="44" fontId="0" fillId="0" borderId="10" xfId="3" applyFont="1" applyBorder="1" applyAlignment="1">
      <alignment horizontal="center" vertical="center"/>
    </xf>
    <xf numFmtId="0" fontId="7" fillId="0" borderId="2" xfId="0" applyFont="1" applyBorder="1" applyAlignment="1">
      <alignment horizontal="center" vertical="center"/>
    </xf>
    <xf numFmtId="0" fontId="4" fillId="0" borderId="0" xfId="0" applyFont="1"/>
    <xf numFmtId="0" fontId="2" fillId="0" borderId="0" xfId="0" applyFont="1" applyAlignment="1">
      <alignment horizontal="center" vertical="center" wrapText="1"/>
    </xf>
    <xf numFmtId="44" fontId="0" fillId="0" borderId="10" xfId="3" quotePrefix="1" applyFont="1" applyBorder="1" applyAlignment="1">
      <alignment horizontal="center" vertical="center"/>
    </xf>
    <xf numFmtId="0" fontId="0" fillId="0" borderId="10" xfId="0" applyBorder="1" applyAlignment="1">
      <alignment horizontal="left" vertical="center"/>
    </xf>
    <xf numFmtId="0" fontId="0" fillId="0" borderId="9" xfId="0" applyBorder="1" applyAlignment="1">
      <alignment horizontal="center" vertical="center"/>
    </xf>
    <xf numFmtId="3" fontId="0" fillId="0" borderId="10" xfId="0" applyNumberFormat="1" applyBorder="1" applyAlignment="1">
      <alignment horizontal="center" vertical="center"/>
    </xf>
    <xf numFmtId="0" fontId="2" fillId="4" borderId="44" xfId="0" applyFont="1" applyFill="1" applyBorder="1" applyAlignment="1">
      <alignment horizontal="center" vertical="center"/>
    </xf>
    <xf numFmtId="0" fontId="2" fillId="4" borderId="44" xfId="0" applyFont="1" applyFill="1" applyBorder="1" applyAlignment="1">
      <alignment horizontal="center" vertical="center" wrapText="1"/>
    </xf>
    <xf numFmtId="164" fontId="0" fillId="0" borderId="10" xfId="1" applyNumberFormat="1" applyFont="1" applyBorder="1" applyAlignment="1">
      <alignment horizontal="center" vertical="center"/>
    </xf>
    <xf numFmtId="0" fontId="2" fillId="4" borderId="43" xfId="0" applyFont="1" applyFill="1" applyBorder="1" applyAlignment="1">
      <alignment horizontal="center" vertical="center"/>
    </xf>
    <xf numFmtId="44" fontId="0" fillId="0" borderId="6" xfId="3" quotePrefix="1" applyFont="1" applyBorder="1" applyAlignment="1">
      <alignment horizontal="center" vertical="center"/>
    </xf>
    <xf numFmtId="165" fontId="0" fillId="0" borderId="1" xfId="0" applyNumberFormat="1" applyBorder="1" applyAlignment="1">
      <alignment horizontal="center" vertical="center" wrapText="1"/>
    </xf>
    <xf numFmtId="165" fontId="0" fillId="0" borderId="1" xfId="0" applyNumberFormat="1" applyBorder="1" applyAlignment="1">
      <alignment horizontal="center" vertical="center"/>
    </xf>
    <xf numFmtId="165" fontId="0" fillId="0" borderId="10" xfId="0" applyNumberFormat="1" applyBorder="1" applyAlignment="1">
      <alignment horizontal="center" vertical="center"/>
    </xf>
    <xf numFmtId="0" fontId="7" fillId="0" borderId="1" xfId="0" applyFont="1" applyBorder="1" applyAlignment="1">
      <alignment horizontal="center" vertical="center"/>
    </xf>
    <xf numFmtId="49" fontId="0" fillId="0" borderId="1" xfId="0" applyNumberFormat="1" applyBorder="1" applyAlignment="1">
      <alignment horizontal="center" vertical="center"/>
    </xf>
    <xf numFmtId="165" fontId="0" fillId="0" borderId="5" xfId="0" applyNumberFormat="1" applyBorder="1" applyAlignment="1">
      <alignment horizontal="center" vertical="center"/>
    </xf>
    <xf numFmtId="0" fontId="0" fillId="5" borderId="0" xfId="0" applyFill="1"/>
    <xf numFmtId="0" fontId="2" fillId="4" borderId="43" xfId="0" applyFont="1" applyFill="1" applyBorder="1" applyAlignment="1">
      <alignment horizontal="center" wrapText="1"/>
    </xf>
    <xf numFmtId="0" fontId="2" fillId="4" borderId="44" xfId="0" applyFont="1" applyFill="1" applyBorder="1" applyAlignment="1">
      <alignment horizontal="center" wrapText="1"/>
    </xf>
    <xf numFmtId="0" fontId="2" fillId="4" borderId="53" xfId="0" applyFont="1" applyFill="1" applyBorder="1" applyAlignment="1">
      <alignment horizontal="center" wrapText="1"/>
    </xf>
    <xf numFmtId="0" fontId="0" fillId="5" borderId="39" xfId="0" applyFill="1" applyBorder="1"/>
    <xf numFmtId="164" fontId="0" fillId="5" borderId="44" xfId="1" applyNumberFormat="1" applyFont="1" applyFill="1" applyBorder="1"/>
    <xf numFmtId="164" fontId="0" fillId="5" borderId="53" xfId="1" applyNumberFormat="1" applyFont="1" applyFill="1" applyBorder="1"/>
    <xf numFmtId="166" fontId="0" fillId="5" borderId="44" xfId="2" applyNumberFormat="1" applyFont="1" applyFill="1" applyBorder="1"/>
    <xf numFmtId="166" fontId="0" fillId="5" borderId="45" xfId="2" applyNumberFormat="1" applyFont="1" applyFill="1" applyBorder="1"/>
    <xf numFmtId="0" fontId="0" fillId="5" borderId="29" xfId="0" applyFill="1" applyBorder="1"/>
    <xf numFmtId="164" fontId="0" fillId="5" borderId="43" xfId="1" applyNumberFormat="1" applyFont="1" applyFill="1" applyBorder="1"/>
    <xf numFmtId="164" fontId="0" fillId="5" borderId="45" xfId="1" applyNumberFormat="1" applyFont="1" applyFill="1" applyBorder="1"/>
    <xf numFmtId="166" fontId="0" fillId="5" borderId="0" xfId="2" applyNumberFormat="1" applyFont="1" applyFill="1"/>
    <xf numFmtId="166" fontId="2" fillId="4" borderId="44" xfId="2" applyNumberFormat="1" applyFont="1" applyFill="1" applyBorder="1" applyAlignment="1">
      <alignment horizontal="center" wrapText="1"/>
    </xf>
    <xf numFmtId="166" fontId="2" fillId="4" borderId="45" xfId="2" applyNumberFormat="1" applyFont="1" applyFill="1" applyBorder="1" applyAlignment="1">
      <alignment horizontal="center" wrapText="1"/>
    </xf>
    <xf numFmtId="164" fontId="0" fillId="5" borderId="0" xfId="1" applyNumberFormat="1" applyFont="1" applyFill="1" applyBorder="1"/>
    <xf numFmtId="166" fontId="0" fillId="5" borderId="0" xfId="2" applyNumberFormat="1" applyFont="1" applyFill="1" applyBorder="1"/>
    <xf numFmtId="166" fontId="0" fillId="5" borderId="15" xfId="2" applyNumberFormat="1" applyFont="1" applyFill="1" applyBorder="1"/>
    <xf numFmtId="164" fontId="0" fillId="0" borderId="43" xfId="1" applyNumberFormat="1" applyFont="1" applyFill="1" applyBorder="1"/>
    <xf numFmtId="164" fontId="0" fillId="0" borderId="44" xfId="1" applyNumberFormat="1" applyFont="1" applyFill="1" applyBorder="1"/>
    <xf numFmtId="166" fontId="0" fillId="5" borderId="50" xfId="2" applyNumberFormat="1" applyFont="1" applyFill="1" applyBorder="1"/>
    <xf numFmtId="166" fontId="0" fillId="5" borderId="55" xfId="2" applyNumberFormat="1" applyFont="1" applyFill="1" applyBorder="1"/>
    <xf numFmtId="0" fontId="2" fillId="4" borderId="45" xfId="0" applyFont="1" applyFill="1" applyBorder="1" applyAlignment="1">
      <alignment horizontal="center" wrapText="1"/>
    </xf>
    <xf numFmtId="166" fontId="0" fillId="5" borderId="0" xfId="1" applyNumberFormat="1" applyFont="1" applyFill="1" applyBorder="1"/>
    <xf numFmtId="166" fontId="0" fillId="5" borderId="46" xfId="2" applyNumberFormat="1" applyFont="1" applyFill="1" applyBorder="1"/>
    <xf numFmtId="0" fontId="2" fillId="3" borderId="2" xfId="0" applyFont="1" applyFill="1" applyBorder="1" applyAlignment="1">
      <alignment horizontal="center" vertical="center" wrapText="1"/>
    </xf>
    <xf numFmtId="0" fontId="0" fillId="0" borderId="1" xfId="0" applyBorder="1" applyAlignment="1">
      <alignment horizontal="center" vertical="center" wrapText="1"/>
    </xf>
    <xf numFmtId="165" fontId="0" fillId="0" borderId="5" xfId="0" applyNumberFormat="1" applyBorder="1" applyAlignment="1">
      <alignment horizontal="center" vertical="center" wrapText="1"/>
    </xf>
    <xf numFmtId="49" fontId="0" fillId="0" borderId="5" xfId="0" applyNumberFormat="1" applyBorder="1" applyAlignment="1">
      <alignment horizontal="center" vertical="center"/>
    </xf>
    <xf numFmtId="0" fontId="2" fillId="0" borderId="0" xfId="0" applyFont="1" applyAlignment="1">
      <alignment horizontal="center" vertical="center"/>
    </xf>
    <xf numFmtId="0" fontId="2" fillId="3" borderId="1" xfId="0" applyFont="1" applyFill="1" applyBorder="1" applyAlignment="1">
      <alignment horizontal="center" vertical="center" wrapText="1"/>
    </xf>
    <xf numFmtId="165" fontId="0" fillId="0" borderId="4" xfId="0" applyNumberFormat="1" applyBorder="1" applyAlignment="1">
      <alignment horizontal="center" vertical="center"/>
    </xf>
    <xf numFmtId="0" fontId="0" fillId="0" borderId="0" xfId="0" applyAlignment="1">
      <alignment horizontal="left" vertical="center" wrapText="1"/>
    </xf>
    <xf numFmtId="0" fontId="0" fillId="0" borderId="6" xfId="0" applyBorder="1" applyAlignment="1">
      <alignment horizontal="left" vertical="center"/>
    </xf>
    <xf numFmtId="0" fontId="0" fillId="0" borderId="8" xfId="0" applyBorder="1" applyAlignment="1">
      <alignment horizontal="left" vertical="center"/>
    </xf>
    <xf numFmtId="9" fontId="0" fillId="0" borderId="0" xfId="2" applyFont="1" applyFill="1" applyBorder="1" applyAlignment="1">
      <alignment horizontal="center" vertical="center"/>
    </xf>
    <xf numFmtId="2" fontId="3" fillId="0" borderId="0" xfId="0" applyNumberFormat="1" applyFont="1"/>
    <xf numFmtId="0" fontId="0" fillId="4" borderId="1" xfId="0" applyFill="1" applyBorder="1" applyAlignment="1">
      <alignment horizontal="center" vertical="center" wrapText="1"/>
    </xf>
    <xf numFmtId="0" fontId="0" fillId="4" borderId="26" xfId="0" applyFill="1" applyBorder="1" applyAlignment="1">
      <alignment horizontal="center" vertical="center" wrapText="1"/>
    </xf>
    <xf numFmtId="1" fontId="0" fillId="0" borderId="1" xfId="0" applyNumberFormat="1" applyBorder="1" applyAlignment="1">
      <alignment horizontal="center" vertical="center"/>
    </xf>
    <xf numFmtId="44" fontId="0" fillId="0" borderId="26" xfId="3" applyFont="1" applyBorder="1" applyAlignment="1">
      <alignment horizontal="center" vertical="center"/>
    </xf>
    <xf numFmtId="0" fontId="7" fillId="0" borderId="7" xfId="0" applyFont="1" applyBorder="1" applyAlignment="1">
      <alignment horizontal="center" vertical="center"/>
    </xf>
    <xf numFmtId="1" fontId="0" fillId="0" borderId="6" xfId="0" applyNumberFormat="1" applyBorder="1" applyAlignment="1">
      <alignment horizontal="center" vertical="center"/>
    </xf>
    <xf numFmtId="1" fontId="0" fillId="0" borderId="10" xfId="0" applyNumberFormat="1" applyBorder="1" applyAlignment="1">
      <alignment horizontal="center" vertical="center"/>
    </xf>
    <xf numFmtId="44" fontId="0" fillId="0" borderId="23" xfId="3" applyFont="1" applyBorder="1" applyAlignment="1">
      <alignment horizontal="center" vertical="center"/>
    </xf>
    <xf numFmtId="164" fontId="0" fillId="0" borderId="6" xfId="1" applyNumberFormat="1" applyFont="1" applyBorder="1" applyAlignment="1">
      <alignment horizontal="center" vertical="center"/>
    </xf>
    <xf numFmtId="167" fontId="0" fillId="0" borderId="10" xfId="0" applyNumberFormat="1" applyBorder="1" applyAlignment="1">
      <alignment horizontal="center" vertical="center"/>
    </xf>
    <xf numFmtId="3" fontId="0" fillId="0" borderId="23" xfId="0" applyNumberFormat="1" applyBorder="1" applyAlignment="1">
      <alignment horizontal="center" vertical="center"/>
    </xf>
    <xf numFmtId="0" fontId="2" fillId="4" borderId="45" xfId="0" applyFont="1" applyFill="1" applyBorder="1" applyAlignment="1">
      <alignment horizontal="center" vertical="center" wrapText="1"/>
    </xf>
    <xf numFmtId="165" fontId="0" fillId="0" borderId="24" xfId="0" applyNumberFormat="1" applyBorder="1" applyAlignment="1">
      <alignment horizontal="center" vertical="center" wrapText="1"/>
    </xf>
    <xf numFmtId="165" fontId="0" fillId="5" borderId="21" xfId="0" applyNumberFormat="1" applyFill="1" applyBorder="1" applyAlignment="1">
      <alignment horizontal="right" vertical="center"/>
    </xf>
    <xf numFmtId="165" fontId="0" fillId="0" borderId="10" xfId="0" applyNumberFormat="1" applyBorder="1" applyAlignment="1">
      <alignment horizontal="center" vertical="center" wrapText="1"/>
    </xf>
    <xf numFmtId="165" fontId="0" fillId="5" borderId="23" xfId="0" applyNumberFormat="1" applyFill="1" applyBorder="1" applyAlignment="1">
      <alignment horizontal="right" vertical="center"/>
    </xf>
    <xf numFmtId="165" fontId="0" fillId="0" borderId="24" xfId="0" applyNumberFormat="1" applyBorder="1" applyAlignment="1">
      <alignment horizontal="center" vertical="center"/>
    </xf>
    <xf numFmtId="44" fontId="0" fillId="0" borderId="24" xfId="3" quotePrefix="1" applyFont="1" applyBorder="1" applyAlignment="1">
      <alignment horizontal="center" vertical="center"/>
    </xf>
    <xf numFmtId="165" fontId="0" fillId="5" borderId="37" xfId="0" applyNumberFormat="1" applyFill="1" applyBorder="1" applyAlignment="1">
      <alignment horizontal="right" vertical="center"/>
    </xf>
    <xf numFmtId="44" fontId="0" fillId="0" borderId="8" xfId="3" quotePrefix="1" applyFont="1" applyBorder="1" applyAlignment="1">
      <alignment horizontal="center" vertical="center"/>
    </xf>
    <xf numFmtId="165" fontId="0" fillId="5" borderId="56" xfId="0" applyNumberFormat="1" applyFill="1" applyBorder="1" applyAlignment="1">
      <alignment horizontal="right" vertical="center"/>
    </xf>
    <xf numFmtId="165" fontId="0" fillId="5" borderId="26" xfId="0" applyNumberFormat="1" applyFill="1" applyBorder="1" applyAlignment="1">
      <alignment horizontal="right" vertical="center"/>
    </xf>
    <xf numFmtId="44" fontId="0" fillId="0" borderId="5" xfId="3" quotePrefix="1" applyFont="1" applyBorder="1" applyAlignment="1">
      <alignment horizontal="center" vertical="center"/>
    </xf>
    <xf numFmtId="165" fontId="0" fillId="5" borderId="40" xfId="0" applyNumberFormat="1" applyFill="1" applyBorder="1" applyAlignment="1">
      <alignment horizontal="right" vertical="center"/>
    </xf>
    <xf numFmtId="0" fontId="0" fillId="0" borderId="10" xfId="0" applyBorder="1" applyAlignment="1">
      <alignment horizontal="left"/>
    </xf>
    <xf numFmtId="0" fontId="0" fillId="4" borderId="58" xfId="0" applyFill="1" applyBorder="1" applyAlignment="1">
      <alignment wrapText="1"/>
    </xf>
    <xf numFmtId="0" fontId="0" fillId="5" borderId="0" xfId="0" applyFill="1" applyAlignment="1">
      <alignment wrapText="1"/>
    </xf>
    <xf numFmtId="9" fontId="0" fillId="5" borderId="43" xfId="2" applyFont="1" applyFill="1" applyBorder="1"/>
    <xf numFmtId="166" fontId="0" fillId="5" borderId="39" xfId="2" applyNumberFormat="1" applyFont="1" applyFill="1" applyBorder="1"/>
    <xf numFmtId="166" fontId="0" fillId="5" borderId="0" xfId="2" applyNumberFormat="1" applyFont="1" applyFill="1" applyBorder="1" applyAlignment="1">
      <alignment wrapText="1"/>
    </xf>
    <xf numFmtId="0" fontId="0" fillId="5" borderId="54" xfId="0" applyFill="1" applyBorder="1" applyAlignment="1">
      <alignment vertical="center"/>
    </xf>
    <xf numFmtId="0" fontId="2" fillId="5" borderId="39" xfId="0" applyFont="1" applyFill="1" applyBorder="1" applyAlignment="1">
      <alignment wrapText="1"/>
    </xf>
    <xf numFmtId="0" fontId="2" fillId="4" borderId="29" xfId="0" applyFont="1" applyFill="1" applyBorder="1" applyAlignment="1">
      <alignment wrapText="1"/>
    </xf>
    <xf numFmtId="0" fontId="0" fillId="5" borderId="29" xfId="0" applyFill="1" applyBorder="1" applyAlignment="1">
      <alignment vertical="center"/>
    </xf>
    <xf numFmtId="0" fontId="2" fillId="4" borderId="30" xfId="0" applyFont="1" applyFill="1" applyBorder="1" applyAlignment="1">
      <alignment horizontal="center" wrapText="1"/>
    </xf>
    <xf numFmtId="9" fontId="0" fillId="5" borderId="28" xfId="2" applyFont="1" applyFill="1" applyBorder="1"/>
    <xf numFmtId="0" fontId="0" fillId="5" borderId="38" xfId="0" applyFill="1" applyBorder="1"/>
    <xf numFmtId="166" fontId="0" fillId="5" borderId="8" xfId="2" applyNumberFormat="1" applyFont="1" applyFill="1" applyBorder="1"/>
    <xf numFmtId="166" fontId="0" fillId="5" borderId="56" xfId="2" applyNumberFormat="1" applyFont="1" applyFill="1" applyBorder="1"/>
    <xf numFmtId="0" fontId="2" fillId="4" borderId="39" xfId="0" applyFont="1" applyFill="1" applyBorder="1" applyAlignment="1">
      <alignment wrapText="1"/>
    </xf>
    <xf numFmtId="0" fontId="0" fillId="5" borderId="14" xfId="0" applyFill="1" applyBorder="1"/>
    <xf numFmtId="164" fontId="0" fillId="5" borderId="15" xfId="1" applyNumberFormat="1" applyFont="1" applyFill="1" applyBorder="1"/>
    <xf numFmtId="0" fontId="0" fillId="5" borderId="51" xfId="0" applyFill="1" applyBorder="1"/>
    <xf numFmtId="0" fontId="0" fillId="5" borderId="16" xfId="0" applyFill="1" applyBorder="1" applyAlignment="1">
      <alignment horizontal="left" vertical="center"/>
    </xf>
    <xf numFmtId="0" fontId="8" fillId="2" borderId="29"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13" fillId="0" borderId="11" xfId="0" quotePrefix="1" applyFont="1" applyBorder="1" applyAlignment="1">
      <alignment horizontal="left" vertical="top" wrapText="1"/>
    </xf>
    <xf numFmtId="0" fontId="13" fillId="0" borderId="12" xfId="0" quotePrefix="1" applyFont="1" applyBorder="1" applyAlignment="1">
      <alignment horizontal="left" vertical="top" wrapText="1"/>
    </xf>
    <xf numFmtId="0" fontId="13" fillId="0" borderId="13" xfId="0" quotePrefix="1" applyFont="1" applyBorder="1" applyAlignment="1">
      <alignment horizontal="left" vertical="top" wrapText="1"/>
    </xf>
    <xf numFmtId="0" fontId="13" fillId="0" borderId="14" xfId="0" quotePrefix="1" applyFont="1" applyBorder="1" applyAlignment="1">
      <alignment horizontal="left" vertical="top" wrapText="1"/>
    </xf>
    <xf numFmtId="0" fontId="13" fillId="0" borderId="0" xfId="0" quotePrefix="1" applyFont="1" applyAlignment="1">
      <alignment horizontal="left" vertical="top" wrapText="1"/>
    </xf>
    <xf numFmtId="0" fontId="13" fillId="0" borderId="15" xfId="0" quotePrefix="1" applyFont="1" applyBorder="1" applyAlignment="1">
      <alignment horizontal="left" vertical="top" wrapText="1"/>
    </xf>
    <xf numFmtId="0" fontId="6" fillId="0" borderId="16" xfId="4" applyBorder="1" applyAlignment="1">
      <alignment horizontal="left"/>
    </xf>
    <xf numFmtId="0" fontId="6" fillId="0" borderId="17" xfId="4" applyBorder="1" applyAlignment="1">
      <alignment horizontal="left"/>
    </xf>
    <xf numFmtId="0" fontId="6" fillId="0" borderId="18" xfId="4" applyBorder="1"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 fillId="3" borderId="3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1" xfId="0" applyBorder="1" applyAlignment="1">
      <alignment horizontal="center" vertical="center" wrapText="1"/>
    </xf>
    <xf numFmtId="165" fontId="0" fillId="0" borderId="5" xfId="0" applyNumberFormat="1" applyBorder="1" applyAlignment="1">
      <alignment horizontal="center" vertical="center" wrapText="1"/>
    </xf>
    <xf numFmtId="165" fontId="0" fillId="0" borderId="6" xfId="0" applyNumberFormat="1" applyBorder="1" applyAlignment="1">
      <alignment horizontal="center" vertical="center" wrapText="1"/>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0" fontId="2" fillId="0" borderId="0" xfId="0" applyFont="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1" xfId="0" applyBorder="1" applyAlignment="1">
      <alignment horizontal="center" vertical="center"/>
    </xf>
    <xf numFmtId="0" fontId="0" fillId="0" borderId="42" xfId="0" applyBorder="1" applyAlignment="1">
      <alignment horizontal="center" vertical="center"/>
    </xf>
    <xf numFmtId="0" fontId="0" fillId="0" borderId="16" xfId="0" applyBorder="1" applyAlignment="1">
      <alignment horizontal="center"/>
    </xf>
    <xf numFmtId="0" fontId="0" fillId="0" borderId="57" xfId="0" applyBorder="1" applyAlignment="1">
      <alignment horizontal="center"/>
    </xf>
    <xf numFmtId="0" fontId="0" fillId="0" borderId="35"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7" xfId="0" applyBorder="1" applyAlignment="1">
      <alignment horizontal="left" vertical="top" wrapText="1"/>
    </xf>
    <xf numFmtId="0" fontId="0" fillId="0" borderId="52" xfId="0" applyBorder="1" applyAlignment="1">
      <alignment horizontal="left" vertical="top" wrapText="1"/>
    </xf>
    <xf numFmtId="0" fontId="0" fillId="0" borderId="32" xfId="0" applyBorder="1" applyAlignment="1">
      <alignment horizontal="left" vertical="top"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0" fillId="4" borderId="24" xfId="0" applyFill="1" applyBorder="1" applyAlignment="1">
      <alignment horizontal="center" vertical="center"/>
    </xf>
    <xf numFmtId="0" fontId="0" fillId="4" borderId="21" xfId="0" applyFill="1" applyBorder="1" applyAlignment="1">
      <alignment horizontal="center" vertical="center"/>
    </xf>
    <xf numFmtId="0" fontId="0" fillId="4" borderId="49" xfId="0" applyFill="1" applyBorder="1" applyAlignment="1">
      <alignment horizontal="center" vertical="center"/>
    </xf>
    <xf numFmtId="0" fontId="0" fillId="4" borderId="4" xfId="0" applyFill="1" applyBorder="1" applyAlignment="1">
      <alignment horizontal="center" vertical="center"/>
    </xf>
    <xf numFmtId="0" fontId="0" fillId="0" borderId="25" xfId="0" applyBorder="1" applyAlignment="1">
      <alignment horizontal="center" vertical="center" wrapText="1"/>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0" fillId="0" borderId="27"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165" fontId="0" fillId="0" borderId="27" xfId="0" applyNumberFormat="1" applyBorder="1" applyAlignment="1">
      <alignment horizontal="center" vertical="center" wrapText="1"/>
    </xf>
    <xf numFmtId="165" fontId="0" fillId="0" borderId="8" xfId="0" applyNumberFormat="1" applyBorder="1" applyAlignment="1">
      <alignment horizontal="center" vertical="center" wrapText="1"/>
    </xf>
    <xf numFmtId="165" fontId="0" fillId="0" borderId="27" xfId="0" applyNumberFormat="1" applyBorder="1" applyAlignment="1">
      <alignment horizontal="center" vertical="center"/>
    </xf>
    <xf numFmtId="165" fontId="0" fillId="0" borderId="8" xfId="0" applyNumberFormat="1" applyBorder="1" applyAlignment="1">
      <alignment horizontal="center" vertical="center"/>
    </xf>
    <xf numFmtId="165" fontId="0" fillId="0" borderId="6" xfId="0" applyNumberFormat="1" applyBorder="1" applyAlignment="1">
      <alignment horizontal="center" vertical="center"/>
    </xf>
    <xf numFmtId="44" fontId="0" fillId="0" borderId="27" xfId="3" applyFont="1" applyBorder="1" applyAlignment="1">
      <alignment horizontal="center" vertical="center"/>
    </xf>
    <xf numFmtId="44" fontId="0" fillId="0" borderId="8" xfId="3" applyFont="1" applyBorder="1" applyAlignment="1">
      <alignment horizontal="center" vertical="center"/>
    </xf>
    <xf numFmtId="44" fontId="0" fillId="0" borderId="6" xfId="3"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xf>
    <xf numFmtId="44" fontId="0" fillId="0" borderId="5" xfId="3" applyFont="1" applyBorder="1" applyAlignment="1">
      <alignment horizontal="center" vertical="center"/>
    </xf>
    <xf numFmtId="0" fontId="0" fillId="0" borderId="27" xfId="0" applyBorder="1" applyAlignment="1">
      <alignment horizontal="center" vertical="center"/>
    </xf>
    <xf numFmtId="0" fontId="0" fillId="0" borderId="8"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left" vertical="center"/>
    </xf>
    <xf numFmtId="0" fontId="0" fillId="0" borderId="28" xfId="0" applyBorder="1" applyAlignment="1">
      <alignment horizontal="left" vertical="center"/>
    </xf>
    <xf numFmtId="0" fontId="7" fillId="0" borderId="41" xfId="0" applyFont="1" applyBorder="1" applyAlignment="1">
      <alignment horizontal="left" vertical="center"/>
    </xf>
    <xf numFmtId="0" fontId="7" fillId="0" borderId="38" xfId="0" applyFont="1" applyBorder="1" applyAlignment="1">
      <alignment horizontal="left" vertical="center"/>
    </xf>
    <xf numFmtId="0" fontId="7" fillId="0" borderId="28" xfId="0" applyFont="1" applyBorder="1" applyAlignment="1">
      <alignment horizontal="left" vertical="center"/>
    </xf>
    <xf numFmtId="0" fontId="0" fillId="4" borderId="59" xfId="0" applyFill="1" applyBorder="1" applyAlignment="1">
      <alignment horizontal="center" vertical="center"/>
    </xf>
    <xf numFmtId="0" fontId="0" fillId="4" borderId="54" xfId="0" applyFill="1" applyBorder="1" applyAlignment="1">
      <alignment horizontal="center" vertical="center"/>
    </xf>
    <xf numFmtId="0" fontId="0" fillId="4" borderId="47" xfId="0" applyFill="1" applyBorder="1" applyAlignment="1">
      <alignment horizontal="center" vertical="center"/>
    </xf>
    <xf numFmtId="0" fontId="0" fillId="4" borderId="48" xfId="0" applyFill="1" applyBorder="1" applyAlignment="1">
      <alignment horizontal="center" vertical="center"/>
    </xf>
    <xf numFmtId="0" fontId="0" fillId="5" borderId="0" xfId="0" applyFill="1" applyAlignment="1">
      <alignment horizontal="left" wrapText="1"/>
    </xf>
  </cellXfs>
  <cellStyles count="12">
    <cellStyle name="Comma" xfId="1" builtinId="3"/>
    <cellStyle name="Comma 4" xfId="9" xr:uid="{58167CE5-162F-4FAE-B622-6CC31BD1E2DB}"/>
    <cellStyle name="Currency" xfId="3" builtinId="4"/>
    <cellStyle name="Currency 6" xfId="8" xr:uid="{8BD3A16E-0829-49A7-A756-0AAC82CB87FA}"/>
    <cellStyle name="Header: top rows" xfId="6" xr:uid="{00000000-0005-0000-0000-000002000000}"/>
    <cellStyle name="Hyperlink" xfId="4" builtinId="8"/>
    <cellStyle name="Normal" xfId="0" builtinId="0"/>
    <cellStyle name="Normal 2 2 3" xfId="10" xr:uid="{71FC0BBE-380D-4DAE-8974-D056497AF70E}"/>
    <cellStyle name="Normal 6" xfId="7" xr:uid="{3D5BD100-E23D-4DB0-B369-95A26FFBE74A}"/>
    <cellStyle name="Percent" xfId="2" builtinId="5"/>
    <cellStyle name="Percent 5" xfId="11" xr:uid="{78D94902-2FE0-42A1-807B-99F9C872C8EA}"/>
    <cellStyle name="Table title" xfId="5" xr:uid="{00000000-0005-0000-0000-000006000000}"/>
  </cellStyles>
  <dxfs count="0"/>
  <tableStyles count="0" defaultTableStyle="TableStyleMedium2" defaultPivotStyle="PivotStyleLight16"/>
  <colors>
    <mruColors>
      <color rgb="FFF3FE62"/>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7667\OneDrive%20-%20ICF\RACL\V2.0\Data%20and%20Analysis\TEMPLATE%20FOR%20SAVINGS%20Room%20Air%20Cleaners%20V2%20Data%20and%20Analysis%20-%200816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37667\OneDrive%20-%20ICF\EPA\Data%20Book\2019%20DB%20fuel%20pric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37334\Downloads\CF_NIA_FR_for_DOE%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Key Product Criteria"/>
      <sheetName val="Energy and Cost Savings"/>
      <sheetName val="Shipments and Market Share"/>
      <sheetName val="Grow-To Savings"/>
      <sheetName val="Incremental Cost and Payback"/>
      <sheetName val="ENERGY STAR QPL"/>
      <sheetName val="AHAM Dataset"/>
      <sheetName val="Non-ES Models"/>
      <sheetName val="1. Introduction"/>
      <sheetName val="2. Version 2.0 Criteria"/>
      <sheetName val="3. Energy and Cost Savings"/>
      <sheetName val="4. Product Availability"/>
      <sheetName val="5. Incremental Cost and Payback"/>
      <sheetName val="6. ENERGY STAR QPL"/>
      <sheetName val="V2.0 Proposals CADRperW"/>
      <sheetName val="V2.0 Proposals w Standby"/>
      <sheetName val="7. AHAM Dataset"/>
      <sheetName val="8. Non-ES Models"/>
      <sheetName val="Product Availability"/>
      <sheetName val="Webscraped Filter Data Pivot"/>
      <sheetName val="Webscraped Filter Data"/>
      <sheetName val="In-Store Models (Helen of Troy)"/>
      <sheetName val="In-Store Models (ICF)"/>
      <sheetName val="HEPA Research"/>
      <sheetName val="HEPA Research (2)"/>
      <sheetName val="Reference Materials"/>
      <sheetName val="Draft Scatterplot"/>
      <sheetName val="Final Scatterplot"/>
      <sheetName val="Standby Scatter Plot"/>
      <sheetName val="Metric Crosswalk"/>
      <sheetName val="Efficency &amp; Size by Pollutants"/>
      <sheetName val="CARB Dataset"/>
      <sheetName val="CARB Dataset Pivot"/>
      <sheetName val="Consumer Reports Summary"/>
      <sheetName val="Fuel Prices"/>
    </sheetNames>
    <sheetDataSet>
      <sheetData sheetId="0"/>
      <sheetData sheetId="1"/>
      <sheetData sheetId="2">
        <row r="45">
          <cell r="D45">
            <v>75</v>
          </cell>
        </row>
        <row r="46">
          <cell r="D46">
            <v>122</v>
          </cell>
        </row>
        <row r="47">
          <cell r="D47">
            <v>171</v>
          </cell>
        </row>
        <row r="48">
          <cell r="D48">
            <v>302</v>
          </cell>
        </row>
        <row r="49">
          <cell r="D49">
            <v>9</v>
          </cell>
        </row>
        <row r="50">
          <cell r="D50">
            <v>5840</v>
          </cell>
        </row>
        <row r="51">
          <cell r="D51">
            <v>2920</v>
          </cell>
        </row>
        <row r="52">
          <cell r="D52">
            <v>0.12989999999999999</v>
          </cell>
        </row>
        <row r="55">
          <cell r="D55">
            <v>1.5589999999999999</v>
          </cell>
        </row>
        <row r="58">
          <cell r="D58">
            <v>0.25</v>
          </cell>
        </row>
      </sheetData>
      <sheetData sheetId="3">
        <row r="70">
          <cell r="D70">
            <v>2020</v>
          </cell>
        </row>
      </sheetData>
      <sheetData sheetId="4"/>
      <sheetData sheetId="5"/>
      <sheetData sheetId="6">
        <row r="3">
          <cell r="X3">
            <v>70</v>
          </cell>
          <cell r="Z3">
            <v>2.1</v>
          </cell>
          <cell r="AM3" t="str">
            <v>Filtrete</v>
          </cell>
          <cell r="AN3">
            <v>1.96</v>
          </cell>
          <cell r="AO3">
            <v>2.38</v>
          </cell>
        </row>
        <row r="4">
          <cell r="X4">
            <v>70</v>
          </cell>
          <cell r="Z4">
            <v>2.2000000000000002</v>
          </cell>
          <cell r="AM4" t="str">
            <v>Filtrete</v>
          </cell>
          <cell r="AN4">
            <v>2.0499999999999998</v>
          </cell>
          <cell r="AO4">
            <v>2.4900000000000002</v>
          </cell>
        </row>
        <row r="5">
          <cell r="X5">
            <v>68</v>
          </cell>
          <cell r="Z5">
            <v>2.2000000000000002</v>
          </cell>
          <cell r="AM5" t="str">
            <v>Filtrete</v>
          </cell>
          <cell r="AN5">
            <v>1.87</v>
          </cell>
          <cell r="AO5">
            <v>2.75</v>
          </cell>
        </row>
        <row r="6">
          <cell r="X6">
            <v>107</v>
          </cell>
          <cell r="Z6">
            <v>2.2000000000000002</v>
          </cell>
          <cell r="AM6" t="str">
            <v>Filtrete</v>
          </cell>
          <cell r="AN6">
            <v>2.14</v>
          </cell>
          <cell r="AO6">
            <v>2.7</v>
          </cell>
        </row>
        <row r="7">
          <cell r="X7">
            <v>100</v>
          </cell>
          <cell r="Z7">
            <v>2.2000000000000002</v>
          </cell>
          <cell r="AM7" t="str">
            <v>Filtrete</v>
          </cell>
          <cell r="AN7">
            <v>1.91</v>
          </cell>
          <cell r="AO7">
            <v>2.58</v>
          </cell>
        </row>
        <row r="8">
          <cell r="X8">
            <v>152</v>
          </cell>
          <cell r="Z8">
            <v>2.8</v>
          </cell>
          <cell r="AM8" t="str">
            <v>Therapure</v>
          </cell>
          <cell r="AN8">
            <v>2.82</v>
          </cell>
          <cell r="AO8">
            <v>2.95</v>
          </cell>
        </row>
        <row r="9">
          <cell r="X9">
            <v>102</v>
          </cell>
          <cell r="Z9">
            <v>2.7</v>
          </cell>
          <cell r="AM9" t="str">
            <v>GermGuardian</v>
          </cell>
          <cell r="AN9">
            <v>2.46</v>
          </cell>
          <cell r="AO9">
            <v>3.16</v>
          </cell>
        </row>
        <row r="10">
          <cell r="X10">
            <v>250</v>
          </cell>
          <cell r="Z10">
            <v>5.3</v>
          </cell>
          <cell r="AM10" t="str">
            <v>Atmosphere</v>
          </cell>
          <cell r="AN10">
            <v>5.3</v>
          </cell>
          <cell r="AO10">
            <v>5.3</v>
          </cell>
        </row>
        <row r="11">
          <cell r="X11">
            <v>300</v>
          </cell>
          <cell r="Z11">
            <v>6.7</v>
          </cell>
          <cell r="AM11" t="str">
            <v>Atmosphere</v>
          </cell>
          <cell r="AN11">
            <v>6.7</v>
          </cell>
          <cell r="AO11">
            <v>6.7</v>
          </cell>
        </row>
        <row r="12">
          <cell r="X12">
            <v>56</v>
          </cell>
          <cell r="Z12">
            <v>2</v>
          </cell>
          <cell r="AM12" t="str">
            <v>TruSens</v>
          </cell>
          <cell r="AN12">
            <v>1.33</v>
          </cell>
          <cell r="AO12">
            <v>2.2999999999999998</v>
          </cell>
        </row>
        <row r="13">
          <cell r="X13">
            <v>94.8</v>
          </cell>
          <cell r="Z13">
            <v>3.6</v>
          </cell>
          <cell r="AM13" t="str">
            <v>TruSens</v>
          </cell>
          <cell r="AN13">
            <v>3.06</v>
          </cell>
          <cell r="AO13">
            <v>3.78</v>
          </cell>
        </row>
        <row r="14">
          <cell r="X14">
            <v>155</v>
          </cell>
          <cell r="Z14">
            <v>2.1</v>
          </cell>
          <cell r="AM14" t="str">
            <v>ROWENTA</v>
          </cell>
          <cell r="AN14">
            <v>1.98</v>
          </cell>
          <cell r="AO14">
            <v>2.48</v>
          </cell>
        </row>
        <row r="15">
          <cell r="X15">
            <v>181</v>
          </cell>
          <cell r="Z15">
            <v>2.2999999999999998</v>
          </cell>
          <cell r="AM15" t="str">
            <v>Aerus</v>
          </cell>
          <cell r="AN15">
            <v>2.21</v>
          </cell>
          <cell r="AO15">
            <v>2.83</v>
          </cell>
        </row>
        <row r="16">
          <cell r="X16">
            <v>238</v>
          </cell>
          <cell r="Z16">
            <v>5.7</v>
          </cell>
          <cell r="AM16" t="str">
            <v>Airgle</v>
          </cell>
          <cell r="AN16">
            <v>5.36</v>
          </cell>
          <cell r="AO16">
            <v>5.38</v>
          </cell>
        </row>
        <row r="17">
          <cell r="X17">
            <v>196</v>
          </cell>
          <cell r="Z17">
            <v>5.6</v>
          </cell>
          <cell r="AM17" t="str">
            <v>Airgle</v>
          </cell>
          <cell r="AN17">
            <v>4.67</v>
          </cell>
          <cell r="AO17">
            <v>5.34</v>
          </cell>
        </row>
        <row r="18">
          <cell r="X18">
            <v>191</v>
          </cell>
          <cell r="Z18">
            <v>3.5</v>
          </cell>
          <cell r="AM18" t="str">
            <v>Airgle</v>
          </cell>
          <cell r="AN18">
            <v>3.39</v>
          </cell>
          <cell r="AO18">
            <v>3.39</v>
          </cell>
        </row>
        <row r="19">
          <cell r="X19">
            <v>450</v>
          </cell>
          <cell r="Z19">
            <v>2.1</v>
          </cell>
          <cell r="AM19" t="str">
            <v>Airgle</v>
          </cell>
          <cell r="AN19">
            <v>2.36</v>
          </cell>
          <cell r="AO19">
            <v>2.36</v>
          </cell>
        </row>
        <row r="20">
          <cell r="X20">
            <v>398</v>
          </cell>
          <cell r="Z20">
            <v>2.2000000000000002</v>
          </cell>
          <cell r="AM20" t="str">
            <v>Airgle</v>
          </cell>
          <cell r="AN20">
            <v>2.19</v>
          </cell>
          <cell r="AO20">
            <v>2.08</v>
          </cell>
        </row>
        <row r="21">
          <cell r="X21">
            <v>194</v>
          </cell>
          <cell r="Z21">
            <v>5.5</v>
          </cell>
          <cell r="AM21" t="str">
            <v>Alen</v>
          </cell>
          <cell r="AN21">
            <v>5.13</v>
          </cell>
          <cell r="AO21">
            <v>6.08</v>
          </cell>
        </row>
        <row r="22">
          <cell r="X22">
            <v>350</v>
          </cell>
          <cell r="Z22">
            <v>7.7</v>
          </cell>
          <cell r="AM22" t="str">
            <v>Alen</v>
          </cell>
          <cell r="AN22">
            <v>7.59</v>
          </cell>
          <cell r="AO22">
            <v>8.65</v>
          </cell>
        </row>
        <row r="23">
          <cell r="X23">
            <v>158</v>
          </cell>
          <cell r="Z23">
            <v>2</v>
          </cell>
          <cell r="AM23" t="str">
            <v>Filtrete</v>
          </cell>
          <cell r="AN23">
            <v>1.98</v>
          </cell>
          <cell r="AO23">
            <v>2.5</v>
          </cell>
        </row>
        <row r="24">
          <cell r="X24">
            <v>256</v>
          </cell>
          <cell r="Z24">
            <v>2.2999999999999998</v>
          </cell>
          <cell r="AM24" t="str">
            <v>Alen</v>
          </cell>
          <cell r="AN24">
            <v>2.11</v>
          </cell>
          <cell r="AO24">
            <v>2.48</v>
          </cell>
        </row>
        <row r="25">
          <cell r="X25">
            <v>106</v>
          </cell>
          <cell r="Z25">
            <v>2</v>
          </cell>
          <cell r="AM25" t="str">
            <v>Alen</v>
          </cell>
          <cell r="AN25">
            <v>1.93</v>
          </cell>
          <cell r="AO25">
            <v>1.6</v>
          </cell>
        </row>
        <row r="26">
          <cell r="X26">
            <v>108</v>
          </cell>
          <cell r="Z26">
            <v>2</v>
          </cell>
          <cell r="AM26" t="str">
            <v>GermGuardian</v>
          </cell>
          <cell r="AN26">
            <v>1.89</v>
          </cell>
          <cell r="AO26">
            <v>2.23</v>
          </cell>
        </row>
        <row r="27">
          <cell r="X27">
            <v>159</v>
          </cell>
          <cell r="Z27">
            <v>8.4</v>
          </cell>
          <cell r="AM27" t="str">
            <v>Nectar</v>
          </cell>
          <cell r="AN27">
            <v>8.3000000000000007</v>
          </cell>
          <cell r="AO27">
            <v>9.1300000000000008</v>
          </cell>
        </row>
        <row r="28">
          <cell r="X28">
            <v>46.6</v>
          </cell>
          <cell r="Z28">
            <v>57.1</v>
          </cell>
          <cell r="AM28" t="str">
            <v>Nectar</v>
          </cell>
          <cell r="AN28">
            <v>46.6</v>
          </cell>
          <cell r="AO28">
            <v>67</v>
          </cell>
        </row>
        <row r="29">
          <cell r="X29">
            <v>159</v>
          </cell>
          <cell r="Z29">
            <v>3.3</v>
          </cell>
          <cell r="AM29" t="str">
            <v>Febreze</v>
          </cell>
          <cell r="AN29">
            <v>2.85</v>
          </cell>
          <cell r="AO29">
            <v>3.64</v>
          </cell>
        </row>
        <row r="30">
          <cell r="X30">
            <v>159.19999999999999</v>
          </cell>
          <cell r="Z30">
            <v>2</v>
          </cell>
          <cell r="AM30" t="str">
            <v>HOMEDICS</v>
          </cell>
          <cell r="AN30">
            <v>1.97</v>
          </cell>
          <cell r="AO30">
            <v>2.06</v>
          </cell>
        </row>
        <row r="31">
          <cell r="X31">
            <v>167.5</v>
          </cell>
          <cell r="Z31">
            <v>2.2000000000000002</v>
          </cell>
          <cell r="AM31" t="str">
            <v>Life Cell</v>
          </cell>
          <cell r="AN31">
            <v>1.95</v>
          </cell>
          <cell r="AO31">
            <v>2.31</v>
          </cell>
        </row>
        <row r="32">
          <cell r="X32">
            <v>77</v>
          </cell>
          <cell r="Z32">
            <v>2.6</v>
          </cell>
          <cell r="AM32" t="str">
            <v>Whirlpool</v>
          </cell>
          <cell r="AN32">
            <v>2.33</v>
          </cell>
          <cell r="AO32">
            <v>2.6</v>
          </cell>
        </row>
        <row r="33">
          <cell r="X33">
            <v>142</v>
          </cell>
          <cell r="Z33">
            <v>3.6</v>
          </cell>
          <cell r="AM33" t="str">
            <v>Whirlpool</v>
          </cell>
          <cell r="AN33">
            <v>3.36</v>
          </cell>
          <cell r="AO33">
            <v>3.88</v>
          </cell>
        </row>
        <row r="34">
          <cell r="X34">
            <v>165</v>
          </cell>
          <cell r="Z34">
            <v>2.2999999999999998</v>
          </cell>
          <cell r="AM34" t="str">
            <v>Life Cell</v>
          </cell>
          <cell r="AN34">
            <v>1.86</v>
          </cell>
          <cell r="AO34">
            <v>2.44</v>
          </cell>
        </row>
        <row r="35">
          <cell r="X35">
            <v>168</v>
          </cell>
          <cell r="Z35">
            <v>2.0499999999999998</v>
          </cell>
          <cell r="AM35" t="str">
            <v>Bionaire</v>
          </cell>
          <cell r="AN35">
            <v>1.98</v>
          </cell>
          <cell r="AO35">
            <v>1.65</v>
          </cell>
        </row>
        <row r="36">
          <cell r="X36">
            <v>313.2</v>
          </cell>
          <cell r="Z36">
            <v>4.2</v>
          </cell>
          <cell r="AM36" t="str">
            <v>BISSELL Air Care</v>
          </cell>
          <cell r="AN36">
            <v>4.12</v>
          </cell>
          <cell r="AO36">
            <v>4.8</v>
          </cell>
        </row>
        <row r="37">
          <cell r="X37">
            <v>105</v>
          </cell>
          <cell r="Z37">
            <v>11.2</v>
          </cell>
          <cell r="AM37" t="str">
            <v>BLUE</v>
          </cell>
          <cell r="AN37">
            <v>9.8000000000000007</v>
          </cell>
          <cell r="AO37">
            <v>11.2</v>
          </cell>
        </row>
        <row r="38">
          <cell r="X38">
            <v>155</v>
          </cell>
          <cell r="Z38">
            <v>2.48</v>
          </cell>
          <cell r="AM38" t="str">
            <v>Blueair</v>
          </cell>
          <cell r="AN38">
            <v>2.48</v>
          </cell>
          <cell r="AO38">
            <v>2.48</v>
          </cell>
        </row>
        <row r="39">
          <cell r="X39">
            <v>180</v>
          </cell>
          <cell r="Z39">
            <v>2.7</v>
          </cell>
          <cell r="AM39" t="str">
            <v>Blueair</v>
          </cell>
          <cell r="AN39">
            <v>2.4300000000000002</v>
          </cell>
          <cell r="AO39">
            <v>2.7</v>
          </cell>
        </row>
        <row r="40">
          <cell r="X40">
            <v>155</v>
          </cell>
          <cell r="Z40">
            <v>2.48</v>
          </cell>
          <cell r="AM40" t="str">
            <v>Blueair</v>
          </cell>
          <cell r="AN40">
            <v>2.48</v>
          </cell>
          <cell r="AO40">
            <v>2.48</v>
          </cell>
        </row>
        <row r="41">
          <cell r="X41">
            <v>240</v>
          </cell>
          <cell r="Z41">
            <v>2.5</v>
          </cell>
          <cell r="AM41" t="str">
            <v>Blueair</v>
          </cell>
          <cell r="AN41">
            <v>2.5</v>
          </cell>
          <cell r="AO41">
            <v>2.5</v>
          </cell>
        </row>
        <row r="42">
          <cell r="X42">
            <v>280</v>
          </cell>
          <cell r="Z42">
            <v>3.6</v>
          </cell>
          <cell r="AM42" t="str">
            <v>Blueair</v>
          </cell>
          <cell r="AN42">
            <v>3.36</v>
          </cell>
          <cell r="AO42">
            <v>3.6</v>
          </cell>
        </row>
        <row r="43">
          <cell r="X43">
            <v>240</v>
          </cell>
          <cell r="Z43">
            <v>2.5</v>
          </cell>
          <cell r="AM43" t="str">
            <v>Blueair</v>
          </cell>
          <cell r="AN43">
            <v>2.5</v>
          </cell>
          <cell r="AO43">
            <v>2.5</v>
          </cell>
        </row>
        <row r="44">
          <cell r="X44">
            <v>240</v>
          </cell>
          <cell r="Z44">
            <v>2.5</v>
          </cell>
          <cell r="AM44" t="str">
            <v>Blueair</v>
          </cell>
          <cell r="AN44">
            <v>2.5</v>
          </cell>
          <cell r="AO44">
            <v>2.5</v>
          </cell>
        </row>
        <row r="45">
          <cell r="X45">
            <v>375</v>
          </cell>
          <cell r="Z45">
            <v>3.968</v>
          </cell>
          <cell r="AM45" t="str">
            <v>Blueair</v>
          </cell>
          <cell r="AN45">
            <v>3.97</v>
          </cell>
          <cell r="AO45">
            <v>3.97</v>
          </cell>
        </row>
        <row r="46">
          <cell r="X46">
            <v>450</v>
          </cell>
          <cell r="Z46">
            <v>3.9</v>
          </cell>
          <cell r="AM46" t="str">
            <v>Blueair</v>
          </cell>
          <cell r="AN46">
            <v>4.3899999999999997</v>
          </cell>
          <cell r="AO46">
            <v>4.3899999999999997</v>
          </cell>
        </row>
        <row r="47">
          <cell r="X47">
            <v>434</v>
          </cell>
          <cell r="Z47">
            <v>3.7</v>
          </cell>
          <cell r="AM47" t="str">
            <v>Blueair</v>
          </cell>
          <cell r="AN47">
            <v>3.78</v>
          </cell>
          <cell r="AO47">
            <v>4.46</v>
          </cell>
        </row>
        <row r="48">
          <cell r="X48">
            <v>450</v>
          </cell>
          <cell r="Z48">
            <v>3.9</v>
          </cell>
          <cell r="AM48" t="str">
            <v>Blueair</v>
          </cell>
          <cell r="AN48">
            <v>4.3899999999999997</v>
          </cell>
          <cell r="AO48">
            <v>4.3899999999999997</v>
          </cell>
        </row>
        <row r="49">
          <cell r="X49">
            <v>115</v>
          </cell>
          <cell r="Z49">
            <v>12.9</v>
          </cell>
          <cell r="AM49" t="str">
            <v>Blueair</v>
          </cell>
          <cell r="AN49">
            <v>12.36</v>
          </cell>
          <cell r="AO49">
            <v>13.98</v>
          </cell>
        </row>
        <row r="50">
          <cell r="X50">
            <v>450</v>
          </cell>
          <cell r="Z50">
            <v>3.6</v>
          </cell>
          <cell r="AM50" t="str">
            <v>Blueair</v>
          </cell>
          <cell r="AN50">
            <v>4.05</v>
          </cell>
          <cell r="AO50">
            <v>4.05</v>
          </cell>
        </row>
        <row r="51">
          <cell r="X51">
            <v>286.89999999999998</v>
          </cell>
          <cell r="Z51">
            <v>3.2</v>
          </cell>
          <cell r="AM51" t="str">
            <v>Blueair</v>
          </cell>
          <cell r="AN51">
            <v>3.63</v>
          </cell>
          <cell r="AO51">
            <v>4.47</v>
          </cell>
        </row>
        <row r="52">
          <cell r="X52">
            <v>450</v>
          </cell>
          <cell r="Z52">
            <v>2</v>
          </cell>
          <cell r="AM52" t="str">
            <v>Blueair</v>
          </cell>
          <cell r="AN52">
            <v>2.25</v>
          </cell>
          <cell r="AO52">
            <v>2.25</v>
          </cell>
        </row>
        <row r="53">
          <cell r="X53">
            <v>400</v>
          </cell>
          <cell r="Z53">
            <v>6.3</v>
          </cell>
          <cell r="AM53" t="str">
            <v>Blueair</v>
          </cell>
          <cell r="AN53">
            <v>6.3</v>
          </cell>
          <cell r="AO53">
            <v>6.3</v>
          </cell>
        </row>
        <row r="54">
          <cell r="X54">
            <v>350</v>
          </cell>
          <cell r="Z54">
            <v>6.3</v>
          </cell>
          <cell r="AM54" t="str">
            <v>Blueair</v>
          </cell>
          <cell r="AN54">
            <v>6.3</v>
          </cell>
          <cell r="AO54">
            <v>6.3</v>
          </cell>
        </row>
        <row r="55">
          <cell r="X55">
            <v>350</v>
          </cell>
          <cell r="Z55">
            <v>6.5</v>
          </cell>
          <cell r="AM55" t="str">
            <v>Blueair</v>
          </cell>
          <cell r="AN55">
            <v>6.5</v>
          </cell>
          <cell r="AO55">
            <v>6.5</v>
          </cell>
        </row>
        <row r="56">
          <cell r="X56">
            <v>100</v>
          </cell>
          <cell r="Z56">
            <v>4.3</v>
          </cell>
          <cell r="AM56" t="str">
            <v>Blueair</v>
          </cell>
          <cell r="AN56">
            <v>4.3</v>
          </cell>
          <cell r="AO56">
            <v>4.3</v>
          </cell>
        </row>
        <row r="57">
          <cell r="X57">
            <v>120</v>
          </cell>
          <cell r="Z57">
            <v>3.2</v>
          </cell>
          <cell r="AM57" t="str">
            <v>Blueair</v>
          </cell>
          <cell r="AN57">
            <v>2.74</v>
          </cell>
          <cell r="AO57">
            <v>3.43</v>
          </cell>
        </row>
        <row r="58">
          <cell r="X58">
            <v>450</v>
          </cell>
          <cell r="Z58">
            <v>3.3</v>
          </cell>
          <cell r="AM58" t="str">
            <v>LUX</v>
          </cell>
          <cell r="AN58">
            <v>3.71</v>
          </cell>
          <cell r="AO58">
            <v>3.71</v>
          </cell>
        </row>
        <row r="59">
          <cell r="X59">
            <v>213</v>
          </cell>
          <cell r="Z59">
            <v>4.5</v>
          </cell>
          <cell r="AM59" t="str">
            <v>Master Craft</v>
          </cell>
          <cell r="AN59">
            <v>4.13</v>
          </cell>
          <cell r="AO59">
            <v>4.87</v>
          </cell>
        </row>
        <row r="60">
          <cell r="X60">
            <v>100</v>
          </cell>
          <cell r="Z60">
            <v>2</v>
          </cell>
          <cell r="AM60" t="str">
            <v>Master Craft</v>
          </cell>
          <cell r="AN60">
            <v>2</v>
          </cell>
          <cell r="AO60">
            <v>2</v>
          </cell>
        </row>
        <row r="61">
          <cell r="X61">
            <v>150</v>
          </cell>
          <cell r="Z61">
            <v>2.1</v>
          </cell>
          <cell r="AM61" t="str">
            <v>Master Craft</v>
          </cell>
          <cell r="AN61">
            <v>2.1</v>
          </cell>
          <cell r="AO61">
            <v>2.1</v>
          </cell>
        </row>
        <row r="62">
          <cell r="X62">
            <v>113</v>
          </cell>
          <cell r="Z62">
            <v>5.5</v>
          </cell>
          <cell r="AM62" t="str">
            <v>Boneco</v>
          </cell>
          <cell r="AN62">
            <v>4.5</v>
          </cell>
          <cell r="AO62">
            <v>5.7</v>
          </cell>
        </row>
        <row r="63">
          <cell r="X63">
            <v>112</v>
          </cell>
          <cell r="Z63">
            <v>5.8</v>
          </cell>
          <cell r="AM63" t="str">
            <v>Boneco</v>
          </cell>
          <cell r="AN63">
            <v>5.2</v>
          </cell>
          <cell r="AO63">
            <v>6.12</v>
          </cell>
        </row>
        <row r="64">
          <cell r="X64">
            <v>122</v>
          </cell>
          <cell r="Z64">
            <v>5.6</v>
          </cell>
          <cell r="AM64" t="str">
            <v>Boneco</v>
          </cell>
          <cell r="AN64">
            <v>4.6500000000000004</v>
          </cell>
          <cell r="AO64">
            <v>6.44</v>
          </cell>
        </row>
        <row r="65">
          <cell r="X65">
            <v>144</v>
          </cell>
          <cell r="Z65">
            <v>5.2</v>
          </cell>
          <cell r="AM65" t="str">
            <v>Boneco</v>
          </cell>
          <cell r="AN65">
            <v>4.62</v>
          </cell>
          <cell r="AO65">
            <v>6.48</v>
          </cell>
        </row>
        <row r="66">
          <cell r="X66">
            <v>150</v>
          </cell>
          <cell r="Z66">
            <v>4.9000000000000004</v>
          </cell>
          <cell r="AM66" t="str">
            <v>Boneco</v>
          </cell>
          <cell r="AN66">
            <v>4.4000000000000004</v>
          </cell>
          <cell r="AO66">
            <v>5.55</v>
          </cell>
        </row>
        <row r="67">
          <cell r="X67">
            <v>156</v>
          </cell>
          <cell r="Z67">
            <v>2</v>
          </cell>
          <cell r="AM67" t="str">
            <v>Brondell</v>
          </cell>
          <cell r="AN67">
            <v>1.76</v>
          </cell>
          <cell r="AO67">
            <v>2.11</v>
          </cell>
        </row>
        <row r="68">
          <cell r="X68">
            <v>157</v>
          </cell>
          <cell r="Z68">
            <v>3.8</v>
          </cell>
          <cell r="AM68" t="str">
            <v>Brondell</v>
          </cell>
          <cell r="AN68">
            <v>3.66</v>
          </cell>
          <cell r="AO68">
            <v>4.01</v>
          </cell>
        </row>
        <row r="69">
          <cell r="X69">
            <v>443</v>
          </cell>
          <cell r="Z69">
            <v>6.3</v>
          </cell>
          <cell r="AM69" t="str">
            <v>CLK Corporation</v>
          </cell>
          <cell r="AN69">
            <v>6.98</v>
          </cell>
          <cell r="AO69">
            <v>7.09</v>
          </cell>
        </row>
        <row r="70">
          <cell r="X70">
            <v>275</v>
          </cell>
          <cell r="Z70">
            <v>10.5</v>
          </cell>
          <cell r="AM70" t="str">
            <v>Klarwind</v>
          </cell>
          <cell r="AN70">
            <v>10.130000000000001</v>
          </cell>
          <cell r="AO70">
            <v>12.56</v>
          </cell>
        </row>
        <row r="71">
          <cell r="X71">
            <v>378</v>
          </cell>
          <cell r="Z71">
            <v>9.9</v>
          </cell>
          <cell r="AM71" t="str">
            <v>Klarwind</v>
          </cell>
          <cell r="AN71">
            <v>9.67</v>
          </cell>
          <cell r="AO71">
            <v>11.03</v>
          </cell>
        </row>
        <row r="72">
          <cell r="X72">
            <v>60</v>
          </cell>
          <cell r="Z72">
            <v>2.4</v>
          </cell>
          <cell r="AM72" t="str">
            <v>RevitalAir</v>
          </cell>
          <cell r="AN72">
            <v>1.69</v>
          </cell>
          <cell r="AO72">
            <v>2.21</v>
          </cell>
        </row>
        <row r="73">
          <cell r="X73">
            <v>309</v>
          </cell>
          <cell r="Z73">
            <v>5.4</v>
          </cell>
          <cell r="AM73" t="str">
            <v>AIRMEGA</v>
          </cell>
          <cell r="AN73">
            <v>5.46</v>
          </cell>
          <cell r="AO73">
            <v>5.99</v>
          </cell>
        </row>
        <row r="74">
          <cell r="X74">
            <v>328.2</v>
          </cell>
          <cell r="Z74">
            <v>5.0999999999999996</v>
          </cell>
          <cell r="AM74" t="str">
            <v>Coway</v>
          </cell>
          <cell r="AN74">
            <v>5.0999999999999996</v>
          </cell>
          <cell r="AO74">
            <v>6.21</v>
          </cell>
        </row>
        <row r="75">
          <cell r="X75">
            <v>227</v>
          </cell>
          <cell r="Z75">
            <v>3.4</v>
          </cell>
          <cell r="AM75" t="str">
            <v>Coway</v>
          </cell>
          <cell r="AN75">
            <v>3.3</v>
          </cell>
          <cell r="AO75">
            <v>3.72</v>
          </cell>
        </row>
        <row r="76">
          <cell r="X76">
            <v>263.5</v>
          </cell>
          <cell r="Z76">
            <v>4.5999999999999996</v>
          </cell>
          <cell r="AM76" t="str">
            <v>Coway</v>
          </cell>
          <cell r="AN76">
            <v>4.01</v>
          </cell>
          <cell r="AO76">
            <v>5.21</v>
          </cell>
        </row>
        <row r="77">
          <cell r="X77">
            <v>177.5</v>
          </cell>
          <cell r="Z77">
            <v>3.98</v>
          </cell>
          <cell r="AM77" t="str">
            <v>Coway</v>
          </cell>
          <cell r="AN77">
            <v>3.78</v>
          </cell>
          <cell r="AO77">
            <v>4.1900000000000004</v>
          </cell>
        </row>
        <row r="78">
          <cell r="X78">
            <v>155</v>
          </cell>
          <cell r="Z78">
            <v>3.98</v>
          </cell>
          <cell r="AM78" t="str">
            <v>Coway</v>
          </cell>
          <cell r="AN78">
            <v>3.53</v>
          </cell>
          <cell r="AO78">
            <v>4.3899999999999997</v>
          </cell>
        </row>
        <row r="79">
          <cell r="X79">
            <v>145</v>
          </cell>
          <cell r="Z79">
            <v>3.98</v>
          </cell>
          <cell r="AM79" t="str">
            <v>Coway</v>
          </cell>
          <cell r="AN79">
            <v>3.36</v>
          </cell>
          <cell r="AO79">
            <v>5.1100000000000003</v>
          </cell>
        </row>
        <row r="80">
          <cell r="X80">
            <v>149</v>
          </cell>
          <cell r="Z80">
            <v>4.3</v>
          </cell>
          <cell r="AM80" t="str">
            <v>Coway</v>
          </cell>
          <cell r="AN80">
            <v>3.52</v>
          </cell>
          <cell r="AO80">
            <v>4.8</v>
          </cell>
        </row>
        <row r="81">
          <cell r="X81">
            <v>213</v>
          </cell>
          <cell r="Z81">
            <v>4.5999999999999996</v>
          </cell>
          <cell r="AM81" t="str">
            <v>Coway</v>
          </cell>
          <cell r="AN81">
            <v>4.17</v>
          </cell>
          <cell r="AO81">
            <v>5.13</v>
          </cell>
        </row>
        <row r="82">
          <cell r="X82">
            <v>134</v>
          </cell>
          <cell r="Z82">
            <v>3.8</v>
          </cell>
          <cell r="AM82" t="str">
            <v>Coway</v>
          </cell>
          <cell r="AN82">
            <v>3.37</v>
          </cell>
          <cell r="AO82">
            <v>3.93</v>
          </cell>
        </row>
        <row r="83">
          <cell r="X83">
            <v>168</v>
          </cell>
          <cell r="Z83">
            <v>3.1</v>
          </cell>
          <cell r="AM83" t="str">
            <v>Friedrich</v>
          </cell>
          <cell r="AN83">
            <v>2.98</v>
          </cell>
          <cell r="AO83">
            <v>3.12</v>
          </cell>
        </row>
        <row r="84">
          <cell r="X84">
            <v>240</v>
          </cell>
          <cell r="Z84">
            <v>3.3</v>
          </cell>
          <cell r="AM84" t="str">
            <v>Coway</v>
          </cell>
          <cell r="AN84">
            <v>3.21</v>
          </cell>
          <cell r="AO84">
            <v>3.98</v>
          </cell>
        </row>
        <row r="85">
          <cell r="X85">
            <v>109</v>
          </cell>
          <cell r="Z85">
            <v>2.2999999999999998</v>
          </cell>
          <cell r="AM85" t="str">
            <v>Coway</v>
          </cell>
          <cell r="AN85">
            <v>2.0499999999999998</v>
          </cell>
          <cell r="AO85">
            <v>2.2799999999999998</v>
          </cell>
        </row>
        <row r="86">
          <cell r="X86">
            <v>166</v>
          </cell>
          <cell r="Z86">
            <v>2.1</v>
          </cell>
          <cell r="AM86" t="str">
            <v>Woongjin</v>
          </cell>
          <cell r="AN86">
            <v>1.88</v>
          </cell>
          <cell r="AO86">
            <v>2.25</v>
          </cell>
        </row>
        <row r="87">
          <cell r="X87">
            <v>108.8</v>
          </cell>
          <cell r="Z87">
            <v>2.1</v>
          </cell>
          <cell r="AM87" t="str">
            <v>OregonScientific</v>
          </cell>
          <cell r="AN87">
            <v>1.86</v>
          </cell>
          <cell r="AO87">
            <v>1.99</v>
          </cell>
        </row>
        <row r="88">
          <cell r="X88">
            <v>110</v>
          </cell>
          <cell r="Z88">
            <v>2.7</v>
          </cell>
          <cell r="AM88" t="str">
            <v>Honeywell</v>
          </cell>
          <cell r="AN88">
            <v>2.4</v>
          </cell>
          <cell r="AO88">
            <v>2.5499999999999998</v>
          </cell>
        </row>
        <row r="89">
          <cell r="X89">
            <v>98</v>
          </cell>
          <cell r="Z89">
            <v>2.4500000000000002</v>
          </cell>
          <cell r="AM89" t="str">
            <v>Electrolux</v>
          </cell>
          <cell r="AN89">
            <v>2.4500000000000002</v>
          </cell>
          <cell r="AO89">
            <v>2.58</v>
          </cell>
        </row>
        <row r="90">
          <cell r="X90">
            <v>197</v>
          </cell>
          <cell r="Z90">
            <v>3.28</v>
          </cell>
          <cell r="AM90" t="str">
            <v>Electrolux</v>
          </cell>
          <cell r="AN90">
            <v>3.28</v>
          </cell>
          <cell r="AO90">
            <v>3.56</v>
          </cell>
        </row>
        <row r="91">
          <cell r="X91">
            <v>291</v>
          </cell>
          <cell r="Z91">
            <v>2.7</v>
          </cell>
          <cell r="AM91" t="str">
            <v>Electrolux</v>
          </cell>
          <cell r="AN91">
            <v>2.64</v>
          </cell>
          <cell r="AO91">
            <v>3.11</v>
          </cell>
        </row>
        <row r="92">
          <cell r="X92">
            <v>121.6</v>
          </cell>
          <cell r="Z92">
            <v>2.77</v>
          </cell>
          <cell r="AM92" t="str">
            <v>Frigidaire</v>
          </cell>
          <cell r="AN92">
            <v>2.04</v>
          </cell>
          <cell r="AO92">
            <v>2.98</v>
          </cell>
        </row>
        <row r="93">
          <cell r="X93">
            <v>149.5</v>
          </cell>
          <cell r="Z93">
            <v>2.2000000000000002</v>
          </cell>
          <cell r="AM93" t="str">
            <v>Frigidaire</v>
          </cell>
          <cell r="AN93">
            <v>2.14</v>
          </cell>
          <cell r="AO93">
            <v>2.61</v>
          </cell>
        </row>
        <row r="94">
          <cell r="X94">
            <v>111</v>
          </cell>
          <cell r="Z94">
            <v>2.2999999999999998</v>
          </cell>
          <cell r="AM94" t="str">
            <v>Kenmore</v>
          </cell>
          <cell r="AN94">
            <v>2.2999999999999998</v>
          </cell>
          <cell r="AO94">
            <v>2.34</v>
          </cell>
        </row>
        <row r="95">
          <cell r="X95">
            <v>182</v>
          </cell>
          <cell r="Z95">
            <v>2.1</v>
          </cell>
          <cell r="AM95" t="str">
            <v>ORANSI</v>
          </cell>
          <cell r="AN95">
            <v>1.95</v>
          </cell>
          <cell r="AO95">
            <v>2.23</v>
          </cell>
        </row>
        <row r="96">
          <cell r="X96">
            <v>120</v>
          </cell>
          <cell r="Z96">
            <v>2.6</v>
          </cell>
          <cell r="AM96" t="str">
            <v>PureGuardian</v>
          </cell>
          <cell r="AN96">
            <v>2.31</v>
          </cell>
          <cell r="AO96">
            <v>3.06</v>
          </cell>
        </row>
        <row r="97">
          <cell r="X97">
            <v>107.1</v>
          </cell>
          <cell r="Z97">
            <v>6.2</v>
          </cell>
          <cell r="AM97" t="str">
            <v>Ionic Pro Platinum</v>
          </cell>
          <cell r="AN97">
            <v>6.17</v>
          </cell>
          <cell r="AO97">
            <v>6.7</v>
          </cell>
        </row>
        <row r="98">
          <cell r="X98">
            <v>183</v>
          </cell>
          <cell r="Z98">
            <v>2.8</v>
          </cell>
          <cell r="AM98" t="str">
            <v>Winix</v>
          </cell>
          <cell r="AN98">
            <v>2.82</v>
          </cell>
          <cell r="AO98">
            <v>2.98</v>
          </cell>
        </row>
        <row r="99">
          <cell r="X99">
            <v>137</v>
          </cell>
          <cell r="Z99">
            <v>2.6</v>
          </cell>
          <cell r="AM99" t="str">
            <v>Therapure</v>
          </cell>
          <cell r="AN99">
            <v>2.7</v>
          </cell>
          <cell r="AO99">
            <v>3.05</v>
          </cell>
        </row>
        <row r="100">
          <cell r="X100">
            <v>148.5</v>
          </cell>
          <cell r="Z100">
            <v>2.5</v>
          </cell>
          <cell r="AM100" t="str">
            <v>Therapure</v>
          </cell>
          <cell r="AN100">
            <v>2.64</v>
          </cell>
          <cell r="AO100">
            <v>2.81</v>
          </cell>
        </row>
        <row r="101">
          <cell r="X101">
            <v>121</v>
          </cell>
          <cell r="Z101">
            <v>2.7</v>
          </cell>
          <cell r="AM101" t="str">
            <v>Alen</v>
          </cell>
          <cell r="AN101">
            <v>2.2999999999999998</v>
          </cell>
          <cell r="AO101">
            <v>3.02</v>
          </cell>
        </row>
        <row r="102">
          <cell r="X102">
            <v>121</v>
          </cell>
          <cell r="Z102">
            <v>2.5</v>
          </cell>
          <cell r="AM102" t="str">
            <v>Danby</v>
          </cell>
          <cell r="AN102">
            <v>2.27</v>
          </cell>
          <cell r="AO102">
            <v>2.78</v>
          </cell>
        </row>
        <row r="103">
          <cell r="X103">
            <v>120</v>
          </cell>
          <cell r="Z103">
            <v>2.2999999999999998</v>
          </cell>
          <cell r="AM103" t="str">
            <v>Fellowes</v>
          </cell>
          <cell r="AN103">
            <v>2.14</v>
          </cell>
          <cell r="AO103">
            <v>2.2599999999999998</v>
          </cell>
        </row>
        <row r="104">
          <cell r="X104">
            <v>221.3</v>
          </cell>
          <cell r="Z104">
            <v>2.2999999999999998</v>
          </cell>
          <cell r="AM104" t="str">
            <v>Fellowes</v>
          </cell>
          <cell r="AN104">
            <v>2.17</v>
          </cell>
          <cell r="AO104">
            <v>2.4900000000000002</v>
          </cell>
        </row>
        <row r="105">
          <cell r="X105">
            <v>185</v>
          </cell>
          <cell r="Z105">
            <v>3.3</v>
          </cell>
          <cell r="AM105" t="str">
            <v>Rabbit Air</v>
          </cell>
          <cell r="AN105">
            <v>3.02</v>
          </cell>
          <cell r="AO105">
            <v>3.28</v>
          </cell>
        </row>
        <row r="106">
          <cell r="X106">
            <v>450</v>
          </cell>
          <cell r="Z106">
            <v>2</v>
          </cell>
          <cell r="AM106" t="str">
            <v>Fellowes</v>
          </cell>
          <cell r="AN106">
            <v>2.25</v>
          </cell>
          <cell r="AO106">
            <v>2.25</v>
          </cell>
        </row>
        <row r="107">
          <cell r="X107">
            <v>375.7</v>
          </cell>
          <cell r="Z107">
            <v>2</v>
          </cell>
          <cell r="AM107" t="str">
            <v>Fellowes</v>
          </cell>
          <cell r="AN107">
            <v>1.89</v>
          </cell>
          <cell r="AO107">
            <v>2.2599999999999998</v>
          </cell>
        </row>
        <row r="108">
          <cell r="X108">
            <v>203.9</v>
          </cell>
          <cell r="Z108">
            <v>2.4</v>
          </cell>
          <cell r="AM108" t="str">
            <v>Fellowes</v>
          </cell>
          <cell r="AN108">
            <v>2.33</v>
          </cell>
          <cell r="AO108">
            <v>2.38</v>
          </cell>
        </row>
        <row r="109">
          <cell r="X109">
            <v>188</v>
          </cell>
          <cell r="Z109">
            <v>2.9</v>
          </cell>
          <cell r="AM109" t="str">
            <v>Alen</v>
          </cell>
          <cell r="AN109">
            <v>2.81</v>
          </cell>
          <cell r="AO109">
            <v>3.32</v>
          </cell>
        </row>
        <row r="110">
          <cell r="X110">
            <v>121</v>
          </cell>
          <cell r="Z110">
            <v>2.5</v>
          </cell>
          <cell r="AM110" t="str">
            <v>Midea</v>
          </cell>
          <cell r="AN110">
            <v>2.27</v>
          </cell>
          <cell r="AO110">
            <v>2.78</v>
          </cell>
        </row>
        <row r="111">
          <cell r="X111">
            <v>122</v>
          </cell>
          <cell r="Z111">
            <v>2.5</v>
          </cell>
          <cell r="AM111" t="str">
            <v>HOMEDICS</v>
          </cell>
          <cell r="AN111">
            <v>1.97</v>
          </cell>
          <cell r="AO111">
            <v>2.77</v>
          </cell>
        </row>
        <row r="112">
          <cell r="X112">
            <v>123</v>
          </cell>
          <cell r="Z112">
            <v>2.6</v>
          </cell>
          <cell r="AM112" t="str">
            <v>Whirlpool</v>
          </cell>
          <cell r="AN112">
            <v>2.35</v>
          </cell>
          <cell r="AO112">
            <v>2.87</v>
          </cell>
        </row>
        <row r="113">
          <cell r="X113">
            <v>127</v>
          </cell>
          <cell r="Z113">
            <v>2.2000000000000002</v>
          </cell>
          <cell r="AM113" t="str">
            <v>HOMEDICS</v>
          </cell>
          <cell r="AN113">
            <v>2.29</v>
          </cell>
          <cell r="AO113">
            <v>2.33</v>
          </cell>
        </row>
        <row r="114">
          <cell r="X114">
            <v>158</v>
          </cell>
          <cell r="Z114">
            <v>2.4</v>
          </cell>
          <cell r="AM114" t="str">
            <v>ROWENTA</v>
          </cell>
          <cell r="AN114">
            <v>2.31</v>
          </cell>
          <cell r="AO114">
            <v>2.4</v>
          </cell>
        </row>
        <row r="115">
          <cell r="X115">
            <v>157</v>
          </cell>
          <cell r="Z115">
            <v>2.4</v>
          </cell>
          <cell r="AM115" t="str">
            <v>ROWENTA</v>
          </cell>
          <cell r="AN115">
            <v>2.34</v>
          </cell>
          <cell r="AO115">
            <v>2.4900000000000002</v>
          </cell>
        </row>
        <row r="116">
          <cell r="X116">
            <v>75</v>
          </cell>
          <cell r="Z116">
            <v>2.8</v>
          </cell>
          <cell r="AM116" t="str">
            <v>ROWENTA</v>
          </cell>
          <cell r="AN116">
            <v>2.5</v>
          </cell>
          <cell r="AO116">
            <v>3.23</v>
          </cell>
        </row>
        <row r="117">
          <cell r="X117">
            <v>108</v>
          </cell>
          <cell r="Z117">
            <v>4</v>
          </cell>
          <cell r="AM117" t="str">
            <v>ROWENTA</v>
          </cell>
          <cell r="AN117">
            <v>3.86</v>
          </cell>
          <cell r="AO117">
            <v>3.93</v>
          </cell>
        </row>
        <row r="118">
          <cell r="X118">
            <v>191.6</v>
          </cell>
          <cell r="Z118">
            <v>3</v>
          </cell>
          <cell r="AM118" t="str">
            <v>TruSens</v>
          </cell>
          <cell r="AN118">
            <v>2.89</v>
          </cell>
          <cell r="AO118">
            <v>3.14</v>
          </cell>
        </row>
        <row r="119">
          <cell r="X119">
            <v>228</v>
          </cell>
          <cell r="Z119">
            <v>3.3</v>
          </cell>
          <cell r="AM119" t="str">
            <v>ROWENTA</v>
          </cell>
          <cell r="AN119">
            <v>3.42</v>
          </cell>
          <cell r="AO119">
            <v>3.72</v>
          </cell>
        </row>
        <row r="120">
          <cell r="X120">
            <v>68</v>
          </cell>
          <cell r="Z120">
            <v>3</v>
          </cell>
          <cell r="AM120" t="str">
            <v>GermGuardian</v>
          </cell>
          <cell r="AN120">
            <v>2.68</v>
          </cell>
          <cell r="AO120">
            <v>3.04</v>
          </cell>
        </row>
        <row r="121">
          <cell r="X121">
            <v>99</v>
          </cell>
          <cell r="Z121">
            <v>2</v>
          </cell>
          <cell r="AM121" t="str">
            <v>GermGuardian</v>
          </cell>
          <cell r="AN121">
            <v>1.85</v>
          </cell>
          <cell r="AO121">
            <v>2.17</v>
          </cell>
        </row>
        <row r="122">
          <cell r="X122">
            <v>97</v>
          </cell>
          <cell r="Z122">
            <v>3.3</v>
          </cell>
          <cell r="AM122" t="str">
            <v>GermGuardian</v>
          </cell>
          <cell r="AN122">
            <v>3.02</v>
          </cell>
          <cell r="AO122">
            <v>3.3</v>
          </cell>
        </row>
        <row r="123">
          <cell r="X123">
            <v>128</v>
          </cell>
          <cell r="Z123">
            <v>2.6</v>
          </cell>
          <cell r="AM123" t="str">
            <v>Therapure</v>
          </cell>
          <cell r="AN123">
            <v>2.4500000000000002</v>
          </cell>
          <cell r="AO123">
            <v>2.64</v>
          </cell>
        </row>
        <row r="124">
          <cell r="X124">
            <v>108</v>
          </cell>
          <cell r="Z124">
            <v>2.2000000000000002</v>
          </cell>
          <cell r="AM124" t="str">
            <v>GermGuardian</v>
          </cell>
          <cell r="AN124">
            <v>2.0099999999999998</v>
          </cell>
          <cell r="AO124">
            <v>2.33</v>
          </cell>
        </row>
        <row r="125">
          <cell r="X125">
            <v>97</v>
          </cell>
          <cell r="Z125">
            <v>2</v>
          </cell>
          <cell r="AM125" t="str">
            <v>GermGuardian</v>
          </cell>
          <cell r="AN125">
            <v>1.83</v>
          </cell>
          <cell r="AO125">
            <v>2.11</v>
          </cell>
        </row>
        <row r="126">
          <cell r="X126">
            <v>116</v>
          </cell>
          <cell r="Z126">
            <v>2.2000000000000002</v>
          </cell>
          <cell r="AM126" t="str">
            <v>GermGuardian</v>
          </cell>
          <cell r="AN126">
            <v>2.0699999999999998</v>
          </cell>
          <cell r="AO126">
            <v>2.29</v>
          </cell>
        </row>
        <row r="127">
          <cell r="X127">
            <v>128.69999999999999</v>
          </cell>
          <cell r="Z127">
            <v>2.5</v>
          </cell>
          <cell r="AM127" t="str">
            <v>Envion</v>
          </cell>
          <cell r="AN127">
            <v>2.35</v>
          </cell>
          <cell r="AO127">
            <v>2.64</v>
          </cell>
        </row>
        <row r="128">
          <cell r="X128">
            <v>218</v>
          </cell>
          <cell r="Z128">
            <v>2.6</v>
          </cell>
          <cell r="AM128" t="str">
            <v>GermGuardian</v>
          </cell>
          <cell r="AN128">
            <v>2.58</v>
          </cell>
          <cell r="AO128">
            <v>2.54</v>
          </cell>
        </row>
        <row r="129">
          <cell r="X129">
            <v>259</v>
          </cell>
          <cell r="Z129">
            <v>5.5</v>
          </cell>
          <cell r="AM129" t="str">
            <v>GermGuardian</v>
          </cell>
          <cell r="AN129">
            <v>5.42</v>
          </cell>
          <cell r="AO129">
            <v>5.75</v>
          </cell>
        </row>
        <row r="130">
          <cell r="X130">
            <v>110</v>
          </cell>
          <cell r="Z130">
            <v>2.5</v>
          </cell>
          <cell r="AM130" t="str">
            <v>GermGuardian</v>
          </cell>
          <cell r="AN130">
            <v>2.0699999999999998</v>
          </cell>
          <cell r="AO130">
            <v>2.73</v>
          </cell>
        </row>
        <row r="131">
          <cell r="X131">
            <v>145</v>
          </cell>
          <cell r="Z131">
            <v>2.9</v>
          </cell>
          <cell r="AM131" t="str">
            <v>GermGuardian</v>
          </cell>
          <cell r="AN131">
            <v>2.82</v>
          </cell>
          <cell r="AO131">
            <v>3.17</v>
          </cell>
        </row>
        <row r="132">
          <cell r="X132">
            <v>99</v>
          </cell>
          <cell r="Z132">
            <v>2</v>
          </cell>
          <cell r="AM132" t="str">
            <v>GermGuardian</v>
          </cell>
          <cell r="AN132">
            <v>1.85</v>
          </cell>
          <cell r="AO132">
            <v>2.17</v>
          </cell>
        </row>
        <row r="133">
          <cell r="X133">
            <v>216</v>
          </cell>
          <cell r="Z133">
            <v>4.2</v>
          </cell>
          <cell r="AM133" t="str">
            <v>GermGuardian</v>
          </cell>
          <cell r="AN133">
            <v>4.2</v>
          </cell>
          <cell r="AO133">
            <v>5.15</v>
          </cell>
        </row>
        <row r="134">
          <cell r="X134">
            <v>97</v>
          </cell>
          <cell r="Z134">
            <v>2.4</v>
          </cell>
          <cell r="AM134" t="str">
            <v>GermGuardian</v>
          </cell>
          <cell r="AN134">
            <v>2.2200000000000002</v>
          </cell>
          <cell r="AO134">
            <v>2.31</v>
          </cell>
        </row>
        <row r="135">
          <cell r="X135">
            <v>128.69999999999999</v>
          </cell>
          <cell r="Z135">
            <v>2.5</v>
          </cell>
          <cell r="AM135" t="str">
            <v>Therapure</v>
          </cell>
          <cell r="AN135">
            <v>2.35</v>
          </cell>
          <cell r="AO135">
            <v>2.64</v>
          </cell>
        </row>
        <row r="136">
          <cell r="X136">
            <v>110</v>
          </cell>
          <cell r="Z136">
            <v>2.5</v>
          </cell>
          <cell r="AM136" t="str">
            <v>PureGuardian</v>
          </cell>
          <cell r="AN136">
            <v>2.0699999999999998</v>
          </cell>
          <cell r="AO136">
            <v>2.73</v>
          </cell>
        </row>
        <row r="137">
          <cell r="X137">
            <v>145</v>
          </cell>
          <cell r="Z137">
            <v>2.9</v>
          </cell>
          <cell r="AM137" t="str">
            <v>PureGuardian</v>
          </cell>
          <cell r="AN137">
            <v>2.82</v>
          </cell>
          <cell r="AO137">
            <v>3.17</v>
          </cell>
        </row>
        <row r="138">
          <cell r="X138">
            <v>260</v>
          </cell>
          <cell r="Z138">
            <v>2.6</v>
          </cell>
          <cell r="AM138" t="str">
            <v>Intellipure</v>
          </cell>
          <cell r="AN138">
            <v>2.5099999999999998</v>
          </cell>
          <cell r="AO138">
            <v>3.03</v>
          </cell>
        </row>
        <row r="139">
          <cell r="X139">
            <v>74</v>
          </cell>
          <cell r="Z139">
            <v>2.2999999999999998</v>
          </cell>
          <cell r="AM139" t="str">
            <v>HOMEDICS</v>
          </cell>
          <cell r="AN139">
            <v>1.97</v>
          </cell>
          <cell r="AO139">
            <v>2.2400000000000002</v>
          </cell>
        </row>
        <row r="140">
          <cell r="X140">
            <v>119</v>
          </cell>
          <cell r="Z140">
            <v>2.2999999999999998</v>
          </cell>
          <cell r="AM140" t="str">
            <v>HOMEDICS</v>
          </cell>
          <cell r="AN140">
            <v>2.0299999999999998</v>
          </cell>
          <cell r="AO140">
            <v>2.44</v>
          </cell>
        </row>
        <row r="141">
          <cell r="X141">
            <v>83.2</v>
          </cell>
          <cell r="Z141">
            <v>2</v>
          </cell>
          <cell r="AM141" t="str">
            <v>HOMEDICS</v>
          </cell>
          <cell r="AN141">
            <v>2.48</v>
          </cell>
          <cell r="AO141">
            <v>1.8</v>
          </cell>
        </row>
        <row r="142">
          <cell r="X142">
            <v>110.4</v>
          </cell>
          <cell r="Z142">
            <v>2.9</v>
          </cell>
          <cell r="AM142" t="str">
            <v>HOMEDICS</v>
          </cell>
          <cell r="AN142">
            <v>3.44</v>
          </cell>
          <cell r="AO142">
            <v>2.87</v>
          </cell>
        </row>
        <row r="143">
          <cell r="X143">
            <v>137</v>
          </cell>
          <cell r="Z143">
            <v>2.9</v>
          </cell>
          <cell r="AM143" t="str">
            <v>Allergy Pro</v>
          </cell>
          <cell r="AN143">
            <v>2.5499999999999998</v>
          </cell>
          <cell r="AO143">
            <v>3.66</v>
          </cell>
        </row>
        <row r="144">
          <cell r="X144">
            <v>192.2</v>
          </cell>
          <cell r="Z144">
            <v>2.2000000000000002</v>
          </cell>
          <cell r="AM144" t="str">
            <v>Oreck</v>
          </cell>
          <cell r="AN144">
            <v>2</v>
          </cell>
          <cell r="AO144">
            <v>2.3199999999999998</v>
          </cell>
        </row>
        <row r="145">
          <cell r="X145">
            <v>143</v>
          </cell>
          <cell r="Z145">
            <v>2.5</v>
          </cell>
          <cell r="AM145" t="str">
            <v>Danby</v>
          </cell>
          <cell r="AN145">
            <v>2.4700000000000002</v>
          </cell>
          <cell r="AO145">
            <v>2.09</v>
          </cell>
        </row>
        <row r="146">
          <cell r="X146">
            <v>75</v>
          </cell>
          <cell r="Z146">
            <v>2.1</v>
          </cell>
          <cell r="AM146" t="str">
            <v>HomeTrends</v>
          </cell>
          <cell r="AN146">
            <v>1.58</v>
          </cell>
          <cell r="AO146">
            <v>2.1</v>
          </cell>
        </row>
        <row r="147">
          <cell r="X147">
            <v>143</v>
          </cell>
          <cell r="Z147">
            <v>2.6</v>
          </cell>
          <cell r="AM147" t="str">
            <v>Eureka</v>
          </cell>
          <cell r="AN147">
            <v>2.56</v>
          </cell>
          <cell r="AO147">
            <v>4.09</v>
          </cell>
        </row>
        <row r="148">
          <cell r="X148">
            <v>310</v>
          </cell>
          <cell r="Z148">
            <v>5.8</v>
          </cell>
          <cell r="AM148" t="str">
            <v>BeneLife</v>
          </cell>
          <cell r="AN148">
            <v>5.42</v>
          </cell>
          <cell r="AO148">
            <v>6.66</v>
          </cell>
        </row>
        <row r="149">
          <cell r="X149">
            <v>450</v>
          </cell>
          <cell r="Z149">
            <v>4</v>
          </cell>
          <cell r="AM149" t="str">
            <v>IQAir</v>
          </cell>
          <cell r="AN149">
            <v>4.5</v>
          </cell>
          <cell r="AO149">
            <v>4.5</v>
          </cell>
        </row>
        <row r="150">
          <cell r="X150">
            <v>450</v>
          </cell>
          <cell r="Z150">
            <v>13.2</v>
          </cell>
          <cell r="AM150" t="str">
            <v>JET</v>
          </cell>
          <cell r="AN150">
            <v>14.85</v>
          </cell>
          <cell r="AO150">
            <v>14.85</v>
          </cell>
        </row>
        <row r="151">
          <cell r="X151">
            <v>450</v>
          </cell>
          <cell r="Z151">
            <v>13.2</v>
          </cell>
          <cell r="AM151" t="str">
            <v>Powermatic</v>
          </cell>
          <cell r="AN151">
            <v>14.85</v>
          </cell>
          <cell r="AO151">
            <v>14.85</v>
          </cell>
        </row>
        <row r="152">
          <cell r="X152">
            <v>60</v>
          </cell>
          <cell r="Z152">
            <v>2.4</v>
          </cell>
          <cell r="AM152" t="str">
            <v>Febreze</v>
          </cell>
          <cell r="AN152">
            <v>1.8</v>
          </cell>
          <cell r="AO152">
            <v>2.4300000000000002</v>
          </cell>
        </row>
        <row r="153">
          <cell r="X153">
            <v>59</v>
          </cell>
          <cell r="Z153">
            <v>2.5</v>
          </cell>
          <cell r="AM153" t="str">
            <v>Febreze</v>
          </cell>
          <cell r="AN153">
            <v>1.78</v>
          </cell>
          <cell r="AO153">
            <v>2.44</v>
          </cell>
        </row>
        <row r="154">
          <cell r="X154">
            <v>205</v>
          </cell>
          <cell r="Z154">
            <v>2.2999999999999998</v>
          </cell>
          <cell r="AM154" t="str">
            <v>Kenmore</v>
          </cell>
          <cell r="AN154">
            <v>2.06</v>
          </cell>
          <cell r="AO154">
            <v>2.52</v>
          </cell>
        </row>
        <row r="155">
          <cell r="X155">
            <v>80</v>
          </cell>
          <cell r="Z155">
            <v>2.2599999999999998</v>
          </cell>
          <cell r="AM155" t="str">
            <v>Honeywell</v>
          </cell>
          <cell r="AN155">
            <v>2.62</v>
          </cell>
          <cell r="AO155">
            <v>2.88</v>
          </cell>
        </row>
        <row r="156">
          <cell r="X156">
            <v>80</v>
          </cell>
          <cell r="Z156">
            <v>2.2599999999999998</v>
          </cell>
          <cell r="AM156" t="str">
            <v>Honeywell</v>
          </cell>
          <cell r="AN156">
            <v>2.62</v>
          </cell>
          <cell r="AO156">
            <v>2.88</v>
          </cell>
        </row>
        <row r="157">
          <cell r="X157">
            <v>110</v>
          </cell>
          <cell r="Z157">
            <v>2.56</v>
          </cell>
          <cell r="AM157" t="str">
            <v>Honeywell</v>
          </cell>
          <cell r="AN157">
            <v>2.82</v>
          </cell>
          <cell r="AO157">
            <v>3.38</v>
          </cell>
        </row>
        <row r="158">
          <cell r="X158">
            <v>98</v>
          </cell>
          <cell r="Z158">
            <v>6.8</v>
          </cell>
          <cell r="AM158" t="str">
            <v>Honeywell</v>
          </cell>
          <cell r="AN158">
            <v>7.01</v>
          </cell>
          <cell r="AO158">
            <v>6.01</v>
          </cell>
        </row>
        <row r="159">
          <cell r="X159">
            <v>146</v>
          </cell>
          <cell r="Z159">
            <v>4.8</v>
          </cell>
          <cell r="AM159" t="str">
            <v>Honeywell</v>
          </cell>
          <cell r="AN159">
            <v>4.67</v>
          </cell>
          <cell r="AO159">
            <v>5.12</v>
          </cell>
        </row>
        <row r="160">
          <cell r="X160">
            <v>161</v>
          </cell>
          <cell r="Z160">
            <v>5</v>
          </cell>
          <cell r="AM160" t="str">
            <v>Honeywell</v>
          </cell>
          <cell r="AN160">
            <v>5.03</v>
          </cell>
          <cell r="AO160">
            <v>5.31</v>
          </cell>
        </row>
        <row r="161">
          <cell r="X161">
            <v>161</v>
          </cell>
          <cell r="Z161">
            <v>4</v>
          </cell>
          <cell r="AM161" t="str">
            <v>Honeywell</v>
          </cell>
          <cell r="AN161">
            <v>4.03</v>
          </cell>
          <cell r="AO161">
            <v>4.25</v>
          </cell>
        </row>
        <row r="162">
          <cell r="X162">
            <v>169</v>
          </cell>
          <cell r="Z162">
            <v>4.3</v>
          </cell>
          <cell r="AM162" t="str">
            <v>Honeywell</v>
          </cell>
          <cell r="AN162">
            <v>4.38</v>
          </cell>
          <cell r="AO162">
            <v>3.86</v>
          </cell>
        </row>
        <row r="163">
          <cell r="X163">
            <v>55</v>
          </cell>
          <cell r="Z163">
            <v>2.4</v>
          </cell>
          <cell r="AM163" t="str">
            <v>Honeywell</v>
          </cell>
          <cell r="AN163">
            <v>1.94</v>
          </cell>
          <cell r="AO163">
            <v>2.29</v>
          </cell>
        </row>
        <row r="164">
          <cell r="X164">
            <v>110</v>
          </cell>
          <cell r="Z164">
            <v>2.9</v>
          </cell>
          <cell r="AM164" t="str">
            <v>Honeywell</v>
          </cell>
          <cell r="AN164">
            <v>2.7</v>
          </cell>
          <cell r="AO164">
            <v>2.21</v>
          </cell>
        </row>
        <row r="165">
          <cell r="X165">
            <v>53</v>
          </cell>
          <cell r="Z165">
            <v>2.5</v>
          </cell>
          <cell r="AM165" t="str">
            <v>Honeywell</v>
          </cell>
          <cell r="AN165">
            <v>2.1</v>
          </cell>
          <cell r="AO165">
            <v>2.1</v>
          </cell>
        </row>
        <row r="166">
          <cell r="X166">
            <v>143</v>
          </cell>
          <cell r="Z166">
            <v>2.6</v>
          </cell>
          <cell r="AM166" t="str">
            <v>Midea</v>
          </cell>
          <cell r="AN166">
            <v>2.56</v>
          </cell>
          <cell r="AO166">
            <v>4.09</v>
          </cell>
        </row>
        <row r="167">
          <cell r="X167">
            <v>48</v>
          </cell>
          <cell r="Z167">
            <v>2.2000000000000002</v>
          </cell>
          <cell r="AM167" t="str">
            <v>Honeywell</v>
          </cell>
          <cell r="AN167">
            <v>1.7</v>
          </cell>
          <cell r="AO167">
            <v>2.66</v>
          </cell>
        </row>
        <row r="168">
          <cell r="X168">
            <v>100</v>
          </cell>
          <cell r="Z168">
            <v>2.2000000000000002</v>
          </cell>
          <cell r="AM168" t="str">
            <v>Honeywell</v>
          </cell>
          <cell r="AN168">
            <v>2.08</v>
          </cell>
          <cell r="AO168">
            <v>2.08</v>
          </cell>
        </row>
        <row r="169">
          <cell r="X169">
            <v>110</v>
          </cell>
          <cell r="Z169">
            <v>2.4</v>
          </cell>
          <cell r="AM169" t="str">
            <v>Honeywell</v>
          </cell>
          <cell r="AN169">
            <v>2.2000000000000002</v>
          </cell>
          <cell r="AO169">
            <v>2.6</v>
          </cell>
        </row>
        <row r="170">
          <cell r="X170">
            <v>200</v>
          </cell>
          <cell r="Z170">
            <v>2.5</v>
          </cell>
          <cell r="AM170" t="str">
            <v>Honeywell</v>
          </cell>
          <cell r="AN170">
            <v>2.63</v>
          </cell>
          <cell r="AO170">
            <v>2.37</v>
          </cell>
        </row>
        <row r="171">
          <cell r="X171">
            <v>220</v>
          </cell>
          <cell r="Z171">
            <v>2.7</v>
          </cell>
          <cell r="AM171" t="str">
            <v>Honeywell</v>
          </cell>
          <cell r="AN171">
            <v>2.54</v>
          </cell>
          <cell r="AO171">
            <v>2.87</v>
          </cell>
        </row>
        <row r="172">
          <cell r="X172">
            <v>300</v>
          </cell>
          <cell r="Z172">
            <v>2.7</v>
          </cell>
          <cell r="AM172" t="str">
            <v>Honeywell</v>
          </cell>
          <cell r="AN172">
            <v>2.5299999999999998</v>
          </cell>
          <cell r="AO172">
            <v>2.5299999999999998</v>
          </cell>
        </row>
        <row r="173">
          <cell r="X173">
            <v>210</v>
          </cell>
          <cell r="Z173">
            <v>4.9000000000000004</v>
          </cell>
          <cell r="AM173" t="str">
            <v>Honeywell</v>
          </cell>
          <cell r="AN173">
            <v>5.59</v>
          </cell>
          <cell r="AO173">
            <v>5.46</v>
          </cell>
        </row>
        <row r="174">
          <cell r="X174">
            <v>100</v>
          </cell>
          <cell r="Z174">
            <v>4.3</v>
          </cell>
          <cell r="AM174" t="str">
            <v>Honeywell</v>
          </cell>
          <cell r="AN174">
            <v>4.0199999999999996</v>
          </cell>
          <cell r="AO174">
            <v>4.66</v>
          </cell>
        </row>
        <row r="175">
          <cell r="X175">
            <v>194</v>
          </cell>
          <cell r="Z175">
            <v>4.0999999999999996</v>
          </cell>
          <cell r="AM175" t="str">
            <v>Honeywell</v>
          </cell>
          <cell r="AN175">
            <v>4.08</v>
          </cell>
          <cell r="AO175">
            <v>4.25</v>
          </cell>
        </row>
        <row r="176">
          <cell r="X176">
            <v>300</v>
          </cell>
          <cell r="Z176">
            <v>2.6</v>
          </cell>
          <cell r="AM176" t="str">
            <v>Honeywell</v>
          </cell>
          <cell r="AN176">
            <v>2.44</v>
          </cell>
          <cell r="AO176">
            <v>2.44</v>
          </cell>
        </row>
        <row r="177">
          <cell r="X177">
            <v>143</v>
          </cell>
          <cell r="Z177">
            <v>2.5</v>
          </cell>
          <cell r="AM177" t="str">
            <v>Midea</v>
          </cell>
          <cell r="AN177">
            <v>2.4700000000000002</v>
          </cell>
          <cell r="AO177">
            <v>2.09</v>
          </cell>
        </row>
        <row r="178">
          <cell r="X178">
            <v>182</v>
          </cell>
          <cell r="Z178">
            <v>2.2999999999999998</v>
          </cell>
          <cell r="AM178" t="str">
            <v>Kenmore</v>
          </cell>
          <cell r="AN178">
            <v>2.19</v>
          </cell>
          <cell r="AO178">
            <v>2.2999999999999998</v>
          </cell>
        </row>
        <row r="179">
          <cell r="X179">
            <v>211.7</v>
          </cell>
          <cell r="Z179">
            <v>2.1</v>
          </cell>
          <cell r="AM179" t="str">
            <v>Fellowes</v>
          </cell>
          <cell r="AN179">
            <v>1.95</v>
          </cell>
          <cell r="AO179">
            <v>2.63</v>
          </cell>
        </row>
        <row r="180">
          <cell r="X180">
            <v>135</v>
          </cell>
          <cell r="Z180">
            <v>8.8000000000000007</v>
          </cell>
          <cell r="AM180" t="str">
            <v>Ionic Comfort</v>
          </cell>
          <cell r="AN180">
            <v>7.92</v>
          </cell>
          <cell r="AO180">
            <v>9.68</v>
          </cell>
        </row>
        <row r="181">
          <cell r="X181">
            <v>85</v>
          </cell>
          <cell r="Z181">
            <v>7.9</v>
          </cell>
          <cell r="AM181" t="str">
            <v>Ionic Comfort Plus</v>
          </cell>
          <cell r="AN181">
            <v>6.72</v>
          </cell>
          <cell r="AO181">
            <v>7.9</v>
          </cell>
        </row>
        <row r="182">
          <cell r="X182">
            <v>85</v>
          </cell>
          <cell r="Z182">
            <v>7.9</v>
          </cell>
          <cell r="AM182" t="str">
            <v>Ionic Comfort Plus</v>
          </cell>
          <cell r="AN182">
            <v>6.72</v>
          </cell>
          <cell r="AO182">
            <v>7.9</v>
          </cell>
        </row>
        <row r="183">
          <cell r="X183">
            <v>170</v>
          </cell>
          <cell r="Z183">
            <v>9.1999999999999993</v>
          </cell>
          <cell r="AM183" t="str">
            <v>Ionic Comfort Plus</v>
          </cell>
          <cell r="AN183">
            <v>8.1</v>
          </cell>
          <cell r="AO183">
            <v>9.5299999999999994</v>
          </cell>
        </row>
        <row r="184">
          <cell r="X184">
            <v>170</v>
          </cell>
          <cell r="Z184">
            <v>9.1999999999999993</v>
          </cell>
          <cell r="AM184" t="str">
            <v>Ionic Comfort Plus</v>
          </cell>
          <cell r="AN184">
            <v>8.1</v>
          </cell>
          <cell r="AO184">
            <v>9.5299999999999994</v>
          </cell>
        </row>
        <row r="185">
          <cell r="X185">
            <v>123</v>
          </cell>
          <cell r="Z185">
            <v>3.5</v>
          </cell>
          <cell r="AM185" t="str">
            <v>Lasko</v>
          </cell>
          <cell r="AN185">
            <v>2.93</v>
          </cell>
          <cell r="AO185">
            <v>3.79</v>
          </cell>
        </row>
        <row r="186">
          <cell r="X186">
            <v>99</v>
          </cell>
          <cell r="Z186">
            <v>3.7</v>
          </cell>
          <cell r="AM186" t="str">
            <v>Lasko</v>
          </cell>
          <cell r="AN186">
            <v>2.84</v>
          </cell>
          <cell r="AO186">
            <v>4.0199999999999996</v>
          </cell>
        </row>
        <row r="187">
          <cell r="X187">
            <v>104</v>
          </cell>
          <cell r="Z187">
            <v>3.4</v>
          </cell>
          <cell r="AM187" t="str">
            <v>Lasko</v>
          </cell>
          <cell r="AN187">
            <v>2.83</v>
          </cell>
          <cell r="AO187">
            <v>3.54</v>
          </cell>
        </row>
        <row r="188">
          <cell r="X188">
            <v>98.2</v>
          </cell>
          <cell r="Z188">
            <v>2.9</v>
          </cell>
          <cell r="AM188" t="str">
            <v>LEVOIT</v>
          </cell>
          <cell r="AN188">
            <v>2.79</v>
          </cell>
          <cell r="AO188">
            <v>3.91</v>
          </cell>
        </row>
        <row r="189">
          <cell r="X189">
            <v>106.5</v>
          </cell>
          <cell r="Z189">
            <v>2.7</v>
          </cell>
          <cell r="AM189" t="str">
            <v>LEVOIT</v>
          </cell>
          <cell r="AN189">
            <v>2.83</v>
          </cell>
          <cell r="AO189">
            <v>3.48</v>
          </cell>
        </row>
        <row r="190">
          <cell r="X190">
            <v>160</v>
          </cell>
          <cell r="Z190">
            <v>5.0999999999999996</v>
          </cell>
          <cell r="AM190" t="str">
            <v>LG</v>
          </cell>
          <cell r="AN190">
            <v>3.98</v>
          </cell>
          <cell r="AO190">
            <v>5.35</v>
          </cell>
        </row>
        <row r="191">
          <cell r="X191">
            <v>205</v>
          </cell>
          <cell r="Z191">
            <v>6</v>
          </cell>
          <cell r="AM191" t="str">
            <v>LG</v>
          </cell>
          <cell r="AN191">
            <v>5.86</v>
          </cell>
          <cell r="AO191">
            <v>7.14</v>
          </cell>
        </row>
        <row r="192">
          <cell r="X192">
            <v>140</v>
          </cell>
          <cell r="Z192">
            <v>5.5</v>
          </cell>
          <cell r="AM192" t="str">
            <v>LG</v>
          </cell>
          <cell r="AN192">
            <v>4.4000000000000004</v>
          </cell>
          <cell r="AO192">
            <v>5.03</v>
          </cell>
        </row>
        <row r="193">
          <cell r="X193">
            <v>330</v>
          </cell>
          <cell r="Z193">
            <v>4.2</v>
          </cell>
          <cell r="AM193" t="str">
            <v>LG</v>
          </cell>
          <cell r="AN193">
            <v>4.2</v>
          </cell>
          <cell r="AO193">
            <v>4.6500000000000004</v>
          </cell>
        </row>
        <row r="194">
          <cell r="X194">
            <v>314</v>
          </cell>
          <cell r="Z194">
            <v>2.7</v>
          </cell>
          <cell r="AM194" t="str">
            <v>Idylis</v>
          </cell>
          <cell r="AN194">
            <v>2.37</v>
          </cell>
          <cell r="AO194">
            <v>3.05</v>
          </cell>
        </row>
        <row r="195">
          <cell r="X195">
            <v>215</v>
          </cell>
          <cell r="Z195">
            <v>3</v>
          </cell>
          <cell r="AM195" t="str">
            <v>Idylis</v>
          </cell>
          <cell r="AN195">
            <v>2.54</v>
          </cell>
          <cell r="AO195">
            <v>3.21</v>
          </cell>
        </row>
        <row r="196">
          <cell r="X196">
            <v>116</v>
          </cell>
          <cell r="Z196">
            <v>2.2000000000000002</v>
          </cell>
          <cell r="AM196" t="str">
            <v>Idylis</v>
          </cell>
          <cell r="AN196">
            <v>2.0699999999999998</v>
          </cell>
          <cell r="AO196">
            <v>2.29</v>
          </cell>
        </row>
        <row r="197">
          <cell r="X197">
            <v>205</v>
          </cell>
          <cell r="Z197">
            <v>2.8</v>
          </cell>
          <cell r="AM197" t="str">
            <v>Whirlpool</v>
          </cell>
          <cell r="AN197">
            <v>2.67</v>
          </cell>
          <cell r="AO197">
            <v>2.92</v>
          </cell>
        </row>
        <row r="198">
          <cell r="X198">
            <v>315</v>
          </cell>
          <cell r="Z198">
            <v>3.4</v>
          </cell>
          <cell r="AM198" t="str">
            <v>Whirlpool</v>
          </cell>
          <cell r="AN198">
            <v>3.27</v>
          </cell>
          <cell r="AO198">
            <v>3.67</v>
          </cell>
        </row>
        <row r="199">
          <cell r="X199">
            <v>315</v>
          </cell>
          <cell r="Z199">
            <v>3.3</v>
          </cell>
          <cell r="AM199" t="str">
            <v>Whirlpool</v>
          </cell>
          <cell r="AN199">
            <v>3.2</v>
          </cell>
          <cell r="AO199">
            <v>4.07</v>
          </cell>
        </row>
        <row r="200">
          <cell r="X200">
            <v>52</v>
          </cell>
          <cell r="Z200">
            <v>2.6</v>
          </cell>
          <cell r="AM200" t="str">
            <v>Whirlpool</v>
          </cell>
          <cell r="AN200">
            <v>1.78</v>
          </cell>
          <cell r="AO200">
            <v>2.39</v>
          </cell>
        </row>
        <row r="201">
          <cell r="X201">
            <v>148</v>
          </cell>
          <cell r="Z201">
            <v>2.1</v>
          </cell>
          <cell r="AM201" t="str">
            <v>Filtrete</v>
          </cell>
          <cell r="AN201">
            <v>1.83</v>
          </cell>
          <cell r="AO201">
            <v>2.2200000000000002</v>
          </cell>
        </row>
        <row r="202">
          <cell r="X202">
            <v>98</v>
          </cell>
          <cell r="Z202">
            <v>2.4500000000000002</v>
          </cell>
          <cell r="AM202" t="str">
            <v>IDEAL</v>
          </cell>
          <cell r="AN202">
            <v>2.4500000000000002</v>
          </cell>
          <cell r="AO202">
            <v>2.58</v>
          </cell>
        </row>
        <row r="203">
          <cell r="X203">
            <v>197</v>
          </cell>
          <cell r="Z203">
            <v>3.28</v>
          </cell>
          <cell r="AM203" t="str">
            <v>IDEAL</v>
          </cell>
          <cell r="AN203">
            <v>3.28</v>
          </cell>
          <cell r="AO203">
            <v>3.56</v>
          </cell>
        </row>
        <row r="204">
          <cell r="X204">
            <v>291</v>
          </cell>
          <cell r="Z204">
            <v>2.7</v>
          </cell>
          <cell r="AM204" t="str">
            <v>IDEAL</v>
          </cell>
          <cell r="AN204">
            <v>2.64</v>
          </cell>
          <cell r="AO204">
            <v>3.11</v>
          </cell>
        </row>
        <row r="205">
          <cell r="X205">
            <v>95.7</v>
          </cell>
          <cell r="Z205">
            <v>2.2000000000000002</v>
          </cell>
          <cell r="AM205" t="str">
            <v>LivePure</v>
          </cell>
          <cell r="AN205">
            <v>2.1800000000000002</v>
          </cell>
          <cell r="AO205">
            <v>2.82</v>
          </cell>
        </row>
        <row r="206">
          <cell r="X206">
            <v>323.7</v>
          </cell>
          <cell r="Z206">
            <v>3</v>
          </cell>
          <cell r="AM206" t="str">
            <v>LivePure</v>
          </cell>
          <cell r="AN206">
            <v>3.29</v>
          </cell>
          <cell r="AO206">
            <v>3.64</v>
          </cell>
        </row>
        <row r="207">
          <cell r="X207">
            <v>332</v>
          </cell>
          <cell r="Z207">
            <v>2.6</v>
          </cell>
          <cell r="AM207" t="str">
            <v>Nuwave Oxypure</v>
          </cell>
          <cell r="AN207">
            <v>2.5</v>
          </cell>
          <cell r="AO207">
            <v>2.77</v>
          </cell>
        </row>
        <row r="208">
          <cell r="X208">
            <v>372</v>
          </cell>
          <cell r="Z208">
            <v>2.23</v>
          </cell>
          <cell r="AM208" t="str">
            <v>ORANSI</v>
          </cell>
          <cell r="AN208">
            <v>2.1800000000000002</v>
          </cell>
          <cell r="AO208">
            <v>2.25</v>
          </cell>
        </row>
        <row r="209">
          <cell r="X209">
            <v>233</v>
          </cell>
          <cell r="Z209">
            <v>3.1</v>
          </cell>
          <cell r="AM209" t="str">
            <v>Coway</v>
          </cell>
          <cell r="AN209">
            <v>2.94</v>
          </cell>
          <cell r="AO209">
            <v>3.02</v>
          </cell>
        </row>
        <row r="210">
          <cell r="X210">
            <v>142</v>
          </cell>
          <cell r="Z210">
            <v>5.7</v>
          </cell>
          <cell r="AM210" t="str">
            <v>Philips</v>
          </cell>
          <cell r="AN210">
            <v>5.12</v>
          </cell>
          <cell r="AO210">
            <v>5.99</v>
          </cell>
        </row>
        <row r="211">
          <cell r="X211">
            <v>198</v>
          </cell>
          <cell r="Z211">
            <v>4.3</v>
          </cell>
          <cell r="AM211" t="str">
            <v>Philips</v>
          </cell>
          <cell r="AN211">
            <v>4.76</v>
          </cell>
          <cell r="AO211">
            <v>5.07</v>
          </cell>
        </row>
        <row r="212">
          <cell r="X212">
            <v>282</v>
          </cell>
          <cell r="Z212">
            <v>4.8</v>
          </cell>
          <cell r="AM212" t="str">
            <v>Philips</v>
          </cell>
          <cell r="AN212">
            <v>4.5999999999999996</v>
          </cell>
          <cell r="AO212">
            <v>5.44</v>
          </cell>
        </row>
        <row r="213">
          <cell r="X213">
            <v>293</v>
          </cell>
          <cell r="Z213">
            <v>6</v>
          </cell>
          <cell r="AM213" t="str">
            <v>Philips</v>
          </cell>
          <cell r="AN213">
            <v>5.78</v>
          </cell>
          <cell r="AO213">
            <v>6.75</v>
          </cell>
        </row>
        <row r="214">
          <cell r="X214">
            <v>136</v>
          </cell>
          <cell r="Z214">
            <v>5.0999999999999996</v>
          </cell>
          <cell r="AM214" t="str">
            <v>Rabbit Air</v>
          </cell>
          <cell r="AN214">
            <v>4.66</v>
          </cell>
          <cell r="AO214">
            <v>5.54</v>
          </cell>
        </row>
        <row r="215">
          <cell r="X215">
            <v>152</v>
          </cell>
          <cell r="Z215">
            <v>4.3</v>
          </cell>
          <cell r="AM215" t="str">
            <v>Rabbit Air</v>
          </cell>
          <cell r="AN215">
            <v>3.96</v>
          </cell>
          <cell r="AO215">
            <v>4.93</v>
          </cell>
        </row>
        <row r="216">
          <cell r="X216">
            <v>161</v>
          </cell>
          <cell r="Z216">
            <v>3.9</v>
          </cell>
          <cell r="AM216" t="str">
            <v>Rabbit Air</v>
          </cell>
          <cell r="AN216">
            <v>3.47</v>
          </cell>
          <cell r="AO216">
            <v>3.68</v>
          </cell>
        </row>
        <row r="217">
          <cell r="X217">
            <v>258</v>
          </cell>
          <cell r="Z217">
            <v>2.9</v>
          </cell>
          <cell r="AM217" t="str">
            <v>Winix</v>
          </cell>
          <cell r="AN217">
            <v>2.83</v>
          </cell>
          <cell r="AO217">
            <v>3.31</v>
          </cell>
        </row>
        <row r="218">
          <cell r="X218">
            <v>168.9</v>
          </cell>
          <cell r="Z218">
            <v>3.5</v>
          </cell>
          <cell r="AM218" t="str">
            <v>Rabbit Air</v>
          </cell>
          <cell r="AN218">
            <v>3.19</v>
          </cell>
          <cell r="AO218">
            <v>3.18</v>
          </cell>
        </row>
        <row r="219">
          <cell r="X219">
            <v>152</v>
          </cell>
          <cell r="Z219">
            <v>4.3</v>
          </cell>
          <cell r="AM219" t="str">
            <v>Oreck</v>
          </cell>
          <cell r="AN219">
            <v>3.84</v>
          </cell>
          <cell r="AO219">
            <v>4.83</v>
          </cell>
        </row>
        <row r="220">
          <cell r="X220">
            <v>135</v>
          </cell>
          <cell r="Z220">
            <v>5</v>
          </cell>
          <cell r="AM220" t="str">
            <v>Oreck</v>
          </cell>
          <cell r="AN220">
            <v>4.1900000000000004</v>
          </cell>
          <cell r="AO220">
            <v>5.9</v>
          </cell>
        </row>
        <row r="221">
          <cell r="X221">
            <v>90.5</v>
          </cell>
          <cell r="Z221">
            <v>2.2999999999999998</v>
          </cell>
          <cell r="AM221" t="str">
            <v>Oreck</v>
          </cell>
          <cell r="AN221">
            <v>1.79</v>
          </cell>
          <cell r="AO221">
            <v>2.36</v>
          </cell>
        </row>
        <row r="222">
          <cell r="X222">
            <v>132.6</v>
          </cell>
          <cell r="Z222">
            <v>2.5</v>
          </cell>
          <cell r="AM222" t="str">
            <v>Oreck</v>
          </cell>
          <cell r="AN222">
            <v>2.1800000000000002</v>
          </cell>
          <cell r="AO222">
            <v>2.6</v>
          </cell>
        </row>
        <row r="223">
          <cell r="X223">
            <v>309.60000000000002</v>
          </cell>
          <cell r="Z223">
            <v>3.2</v>
          </cell>
          <cell r="AM223" t="str">
            <v>Whirlpool</v>
          </cell>
          <cell r="AN223">
            <v>3.02</v>
          </cell>
          <cell r="AO223">
            <v>3.23</v>
          </cell>
        </row>
        <row r="224">
          <cell r="X224">
            <v>250.4</v>
          </cell>
          <cell r="Z224">
            <v>5.0999999999999996</v>
          </cell>
          <cell r="AM224" t="str">
            <v>Oreck</v>
          </cell>
          <cell r="AN224">
            <v>4.84</v>
          </cell>
          <cell r="AO224">
            <v>5.31</v>
          </cell>
        </row>
        <row r="225">
          <cell r="X225">
            <v>293</v>
          </cell>
          <cell r="Z225">
            <v>3.3</v>
          </cell>
          <cell r="AM225" t="str">
            <v>Sharp</v>
          </cell>
          <cell r="AN225">
            <v>3.19</v>
          </cell>
          <cell r="AO225">
            <v>3.92</v>
          </cell>
        </row>
        <row r="226">
          <cell r="X226">
            <v>133</v>
          </cell>
          <cell r="Z226">
            <v>2.4</v>
          </cell>
          <cell r="AM226" t="str">
            <v>Sharp</v>
          </cell>
          <cell r="AN226">
            <v>2.09</v>
          </cell>
          <cell r="AO226">
            <v>2.4300000000000002</v>
          </cell>
        </row>
        <row r="227">
          <cell r="X227">
            <v>181</v>
          </cell>
          <cell r="Z227">
            <v>3.7</v>
          </cell>
          <cell r="AM227" t="str">
            <v>Sharp</v>
          </cell>
          <cell r="AN227">
            <v>3.43</v>
          </cell>
          <cell r="AO227">
            <v>3.85</v>
          </cell>
        </row>
        <row r="228">
          <cell r="X228">
            <v>164</v>
          </cell>
          <cell r="Z228">
            <v>3.28</v>
          </cell>
          <cell r="AM228" t="str">
            <v>Sharp</v>
          </cell>
          <cell r="AN228">
            <v>3.28</v>
          </cell>
          <cell r="AO228">
            <v>3.48</v>
          </cell>
        </row>
        <row r="229">
          <cell r="X229">
            <v>147</v>
          </cell>
          <cell r="Z229">
            <v>4.3</v>
          </cell>
          <cell r="AM229" t="str">
            <v>Sharp</v>
          </cell>
          <cell r="AN229">
            <v>4.21</v>
          </cell>
          <cell r="AO229">
            <v>4.4400000000000004</v>
          </cell>
        </row>
        <row r="230">
          <cell r="X230">
            <v>213</v>
          </cell>
          <cell r="Z230">
            <v>4.5</v>
          </cell>
          <cell r="AM230" t="str">
            <v>SheerAIRE</v>
          </cell>
          <cell r="AN230">
            <v>4.13</v>
          </cell>
          <cell r="AO230">
            <v>4.87</v>
          </cell>
        </row>
        <row r="231">
          <cell r="X231">
            <v>100</v>
          </cell>
          <cell r="Z231">
            <v>2</v>
          </cell>
          <cell r="AM231" t="str">
            <v>SheerAIRE</v>
          </cell>
          <cell r="AN231">
            <v>2</v>
          </cell>
          <cell r="AO231">
            <v>2</v>
          </cell>
        </row>
        <row r="232">
          <cell r="X232">
            <v>150</v>
          </cell>
          <cell r="Z232">
            <v>2.1</v>
          </cell>
          <cell r="AM232" t="str">
            <v>SheerAIRE</v>
          </cell>
          <cell r="AN232">
            <v>2.1</v>
          </cell>
          <cell r="AO232">
            <v>2.1</v>
          </cell>
        </row>
        <row r="233">
          <cell r="X233">
            <v>146.69999999999999</v>
          </cell>
          <cell r="Z233">
            <v>3.7</v>
          </cell>
          <cell r="AM233" t="str">
            <v>Stadler</v>
          </cell>
          <cell r="AN233">
            <v>3.35</v>
          </cell>
          <cell r="AO233">
            <v>3.94</v>
          </cell>
        </row>
        <row r="234">
          <cell r="X234">
            <v>307</v>
          </cell>
          <cell r="Z234">
            <v>2.6</v>
          </cell>
          <cell r="AM234" t="str">
            <v>Stadler</v>
          </cell>
          <cell r="AN234">
            <v>2.4300000000000002</v>
          </cell>
          <cell r="AO234">
            <v>2.87</v>
          </cell>
        </row>
        <row r="235">
          <cell r="X235">
            <v>152</v>
          </cell>
          <cell r="Z235">
            <v>2.6</v>
          </cell>
          <cell r="AM235" t="str">
            <v>Bionaire</v>
          </cell>
          <cell r="AN235">
            <v>2.58</v>
          </cell>
          <cell r="AO235">
            <v>2.96</v>
          </cell>
        </row>
        <row r="236">
          <cell r="X236">
            <v>314</v>
          </cell>
          <cell r="Z236">
            <v>3</v>
          </cell>
          <cell r="AM236" t="str">
            <v>Whirlpool</v>
          </cell>
          <cell r="AN236">
            <v>2.75</v>
          </cell>
          <cell r="AO236">
            <v>3.01</v>
          </cell>
        </row>
        <row r="237">
          <cell r="X237">
            <v>70</v>
          </cell>
          <cell r="Z237">
            <v>2.16</v>
          </cell>
          <cell r="AM237" t="str">
            <v>Holmes</v>
          </cell>
          <cell r="AN237">
            <v>1.84</v>
          </cell>
          <cell r="AO237">
            <v>2</v>
          </cell>
        </row>
      </sheetData>
      <sheetData sheetId="7"/>
      <sheetData sheetId="8"/>
      <sheetData sheetId="9"/>
      <sheetData sheetId="10"/>
      <sheetData sheetId="11"/>
      <sheetData sheetId="12"/>
      <sheetData sheetId="13"/>
      <sheetData sheetId="14">
        <row r="4">
          <cell r="C4" t="str">
            <v>FAP-C01-A</v>
          </cell>
        </row>
        <row r="5">
          <cell r="C5" t="str">
            <v>FAP-C01-BA-G1</v>
          </cell>
        </row>
        <row r="6">
          <cell r="C6" t="str">
            <v>FAP-C01-F1</v>
          </cell>
        </row>
        <row r="7">
          <cell r="C7" t="str">
            <v>FAP-C02-A2</v>
          </cell>
        </row>
        <row r="8">
          <cell r="C8" t="str">
            <v>FAP-C02-F2</v>
          </cell>
        </row>
        <row r="9">
          <cell r="C9" t="str">
            <v>FAP-C03-A2</v>
          </cell>
        </row>
        <row r="10">
          <cell r="C10" t="str">
            <v>FAP-C03-F2</v>
          </cell>
        </row>
        <row r="11">
          <cell r="C11" t="str">
            <v>101076**</v>
          </cell>
        </row>
        <row r="12">
          <cell r="C12" t="str">
            <v>120539**</v>
          </cell>
        </row>
        <row r="13">
          <cell r="C13" t="str">
            <v>Z1000</v>
          </cell>
        </row>
        <row r="14">
          <cell r="C14" t="str">
            <v>Z2000</v>
          </cell>
        </row>
        <row r="15">
          <cell r="C15" t="str">
            <v>Z3000</v>
          </cell>
        </row>
        <row r="16">
          <cell r="C16" t="str">
            <v>Guardian Air Platinum F159D</v>
          </cell>
        </row>
        <row r="17">
          <cell r="C17" t="str">
            <v>AG500</v>
          </cell>
        </row>
        <row r="18">
          <cell r="C18" t="str">
            <v>AG550</v>
          </cell>
        </row>
        <row r="19">
          <cell r="C19" t="str">
            <v>AG600</v>
          </cell>
        </row>
        <row r="20">
          <cell r="C20" t="str">
            <v>AG800</v>
          </cell>
        </row>
        <row r="21">
          <cell r="C21" t="str">
            <v>AG900</v>
          </cell>
        </row>
        <row r="22">
          <cell r="C22" t="str">
            <v>BreatheSmart 45i</v>
          </cell>
        </row>
        <row r="23">
          <cell r="C23" t="str">
            <v>Breathesmart 75i</v>
          </cell>
        </row>
        <row r="24">
          <cell r="C24" t="str">
            <v>BreatheSmart Fit50</v>
          </cell>
        </row>
        <row r="25">
          <cell r="C25" t="str">
            <v>BreatheSmart KJF40A01</v>
          </cell>
        </row>
        <row r="26">
          <cell r="C26" t="str">
            <v>Paralda</v>
          </cell>
        </row>
        <row r="27">
          <cell r="C27" t="str">
            <v>T500 9903</v>
          </cell>
        </row>
        <row r="28">
          <cell r="C28" t="str">
            <v>HexaDuo</v>
          </cell>
        </row>
        <row r="29">
          <cell r="C29" t="str">
            <v>HexaOne</v>
          </cell>
        </row>
        <row r="30">
          <cell r="C30" t="str">
            <v>WP1000*</v>
          </cell>
        </row>
        <row r="31">
          <cell r="C31" t="str">
            <v>WP500*</v>
          </cell>
        </row>
        <row r="32">
          <cell r="C32" t="str">
            <v>WPPRO2000*</v>
          </cell>
        </row>
        <row r="33">
          <cell r="C33" t="str">
            <v>WPT60*</v>
          </cell>
        </row>
        <row r="34">
          <cell r="C34" t="str">
            <v>WPT80*</v>
          </cell>
        </row>
        <row r="35">
          <cell r="C35" t="str">
            <v>LC1550PPWH</v>
          </cell>
        </row>
        <row r="36">
          <cell r="C36" t="str">
            <v>LC1550UVPCNS</v>
          </cell>
        </row>
        <row r="37">
          <cell r="C37" t="str">
            <v>2479*</v>
          </cell>
        </row>
        <row r="38">
          <cell r="C38" t="str">
            <v>Pure 411</v>
          </cell>
        </row>
        <row r="39">
          <cell r="C39" t="str">
            <v>203</v>
          </cell>
        </row>
        <row r="40">
          <cell r="C40" t="str">
            <v>205</v>
          </cell>
        </row>
        <row r="41">
          <cell r="C41" t="str">
            <v>270E</v>
          </cell>
        </row>
        <row r="42">
          <cell r="C42" t="str">
            <v>403</v>
          </cell>
        </row>
        <row r="43">
          <cell r="C43" t="str">
            <v>405</v>
          </cell>
        </row>
        <row r="44">
          <cell r="C44" t="str">
            <v>410B</v>
          </cell>
        </row>
        <row r="45">
          <cell r="C45" t="str">
            <v>450E</v>
          </cell>
        </row>
        <row r="46">
          <cell r="C46" t="str">
            <v>503</v>
          </cell>
        </row>
        <row r="47">
          <cell r="C47" t="str">
            <v>505</v>
          </cell>
        </row>
        <row r="48">
          <cell r="C48" t="str">
            <v>550E</v>
          </cell>
        </row>
        <row r="49">
          <cell r="C49" t="str">
            <v>605</v>
          </cell>
        </row>
        <row r="50">
          <cell r="C50" t="str">
            <v>Joy S</v>
          </cell>
        </row>
        <row r="51">
          <cell r="C51" t="str">
            <v>Pro L</v>
          </cell>
        </row>
        <row r="52">
          <cell r="C52" t="str">
            <v>Pro M</v>
          </cell>
        </row>
        <row r="53">
          <cell r="C53" t="str">
            <v>Pro XL</v>
          </cell>
        </row>
        <row r="54">
          <cell r="C54" t="str">
            <v>Pure 121</v>
          </cell>
        </row>
        <row r="55">
          <cell r="C55" t="str">
            <v>Pure 211</v>
          </cell>
        </row>
        <row r="56">
          <cell r="C56" t="str">
            <v>Pure 221</v>
          </cell>
        </row>
        <row r="57">
          <cell r="C57" t="str">
            <v>S1</v>
          </cell>
        </row>
        <row r="58">
          <cell r="C58" t="str">
            <v>Sense+</v>
          </cell>
        </row>
        <row r="59">
          <cell r="C59" t="str">
            <v>LACH-2 Hera</v>
          </cell>
        </row>
        <row r="60">
          <cell r="C60" t="str">
            <v>AC-2045DC</v>
          </cell>
        </row>
        <row r="61">
          <cell r="C61" t="str">
            <v>AC-2136</v>
          </cell>
        </row>
        <row r="62">
          <cell r="C62" t="str">
            <v>AC-2137</v>
          </cell>
        </row>
        <row r="63">
          <cell r="C63" t="str">
            <v>P400A</v>
          </cell>
        </row>
        <row r="64">
          <cell r="C64" t="str">
            <v>P400B</v>
          </cell>
        </row>
        <row r="65">
          <cell r="C65" t="str">
            <v>P400S</v>
          </cell>
        </row>
        <row r="66">
          <cell r="C66" t="str">
            <v>P500A</v>
          </cell>
        </row>
        <row r="67">
          <cell r="C67" t="str">
            <v>P500 S</v>
          </cell>
        </row>
        <row r="68">
          <cell r="C68" t="str">
            <v>Halo PH10-B</v>
          </cell>
        </row>
        <row r="69">
          <cell r="C69" t="str">
            <v>P300-*</v>
          </cell>
        </row>
        <row r="70">
          <cell r="C70" t="str">
            <v>CAP-100SW</v>
          </cell>
        </row>
        <row r="71">
          <cell r="C71" t="str">
            <v>Klarwind-18</v>
          </cell>
        </row>
        <row r="72">
          <cell r="C72" t="str">
            <v>Klarwind-23</v>
          </cell>
        </row>
        <row r="73">
          <cell r="C73" t="str">
            <v>AHEP-811001</v>
          </cell>
        </row>
        <row r="74">
          <cell r="C74" t="str">
            <v>300S(AP-1515G)</v>
          </cell>
        </row>
        <row r="75">
          <cell r="C75" t="str">
            <v>400S(AP-2015E)</v>
          </cell>
        </row>
        <row r="76">
          <cell r="C76" t="str">
            <v>AP-1503CHE</v>
          </cell>
        </row>
        <row r="77">
          <cell r="C77" t="str">
            <v>AP-1516D</v>
          </cell>
        </row>
        <row r="78">
          <cell r="C78" t="str">
            <v>AP-1008BH</v>
          </cell>
        </row>
        <row r="79">
          <cell r="C79" t="str">
            <v>AP-1008CH</v>
          </cell>
        </row>
        <row r="80">
          <cell r="C80" t="str">
            <v>AP-1008DH</v>
          </cell>
        </row>
        <row r="81">
          <cell r="C81" t="str">
            <v>AP-1009CH</v>
          </cell>
        </row>
        <row r="82">
          <cell r="C82" t="str">
            <v>AP-1216L</v>
          </cell>
        </row>
        <row r="83">
          <cell r="C83" t="str">
            <v>AP-1013A</v>
          </cell>
        </row>
        <row r="84">
          <cell r="C84" t="str">
            <v>AP-1512HH</v>
          </cell>
        </row>
        <row r="85">
          <cell r="C85" t="str">
            <v>AP-1518R</v>
          </cell>
        </row>
        <row r="86">
          <cell r="C86" t="str">
            <v>AP-0512NH</v>
          </cell>
        </row>
        <row r="87">
          <cell r="C87" t="str">
            <v>AP-1010HH</v>
          </cell>
        </row>
        <row r="88">
          <cell r="C88" t="str">
            <v>DAP110BAWDB</v>
          </cell>
        </row>
        <row r="89">
          <cell r="C89" t="str">
            <v>DAP120BBWDB</v>
          </cell>
        </row>
        <row r="90">
          <cell r="C90" t="str">
            <v>ELAP15D7PW</v>
          </cell>
        </row>
        <row r="91">
          <cell r="C91" t="str">
            <v>ELAP30D7PW</v>
          </cell>
        </row>
        <row r="92">
          <cell r="C92" t="str">
            <v>ELAP45D8PW</v>
          </cell>
        </row>
        <row r="93">
          <cell r="C93" t="str">
            <v>FRAP18K5OB</v>
          </cell>
        </row>
        <row r="94">
          <cell r="C94" t="str">
            <v>FRAP22D7OB</v>
          </cell>
        </row>
        <row r="95">
          <cell r="C95" t="str">
            <v>AP200</v>
          </cell>
        </row>
        <row r="96">
          <cell r="C96" t="str">
            <v>AD3000</v>
          </cell>
        </row>
        <row r="97">
          <cell r="C97" t="str">
            <v>TPP640</v>
          </cell>
        </row>
        <row r="98">
          <cell r="C98" t="str">
            <v>TA750</v>
          </cell>
        </row>
        <row r="99">
          <cell r="C99" t="str">
            <v>TPP230</v>
          </cell>
        </row>
        <row r="100">
          <cell r="C100" t="str">
            <v>TPP240</v>
          </cell>
        </row>
        <row r="101">
          <cell r="C101" t="str">
            <v>TPP440</v>
          </cell>
        </row>
        <row r="102">
          <cell r="C102" t="str">
            <v>TPP540</v>
          </cell>
        </row>
        <row r="103">
          <cell r="C103" t="str">
            <v>TPP640</v>
          </cell>
        </row>
        <row r="104">
          <cell r="C104" t="str">
            <v>AeraMax 200</v>
          </cell>
        </row>
        <row r="105">
          <cell r="C105" t="str">
            <v>AeraMax PRO AM III</v>
          </cell>
        </row>
        <row r="106">
          <cell r="C106" t="str">
            <v>AeraMax PRO AM IIIS</v>
          </cell>
        </row>
        <row r="107">
          <cell r="C107" t="str">
            <v>AeraMax PRO AM IV</v>
          </cell>
        </row>
        <row r="108">
          <cell r="C108" t="str">
            <v>AeraMax PRO AM IVS</v>
          </cell>
        </row>
        <row r="109">
          <cell r="C109" t="str">
            <v>AM 300</v>
          </cell>
        </row>
        <row r="110">
          <cell r="C110" t="str">
            <v>AP260</v>
          </cell>
        </row>
        <row r="111">
          <cell r="C111" t="str">
            <v>NEA120</v>
          </cell>
        </row>
        <row r="112">
          <cell r="C112" t="str">
            <v>CAF-W36US</v>
          </cell>
        </row>
        <row r="113">
          <cell r="C113" t="str">
            <v>TW-KJ20FE-BD</v>
          </cell>
        </row>
        <row r="114">
          <cell r="C114" t="str">
            <v>US-KJ20FE-TD</v>
          </cell>
        </row>
        <row r="115">
          <cell r="C115" t="str">
            <v>PU3030</v>
          </cell>
        </row>
        <row r="116">
          <cell r="C116" t="str">
            <v>PU3040</v>
          </cell>
        </row>
        <row r="117">
          <cell r="C117" t="str">
            <v>PU4020U2</v>
          </cell>
        </row>
        <row r="118">
          <cell r="C118" t="str">
            <v>PU4081U0</v>
          </cell>
        </row>
        <row r="119">
          <cell r="C119" t="str">
            <v>PU6020U2</v>
          </cell>
        </row>
        <row r="120">
          <cell r="C120" t="str">
            <v>PU6081U0</v>
          </cell>
        </row>
        <row r="121">
          <cell r="C121" t="str">
            <v>AC4200******</v>
          </cell>
        </row>
        <row r="122">
          <cell r="C122" t="str">
            <v>AC4300******</v>
          </cell>
        </row>
        <row r="123">
          <cell r="C123" t="str">
            <v>AC4700******</v>
          </cell>
        </row>
        <row r="124">
          <cell r="C124" t="str">
            <v>AC 4820</v>
          </cell>
        </row>
        <row r="125">
          <cell r="C125" t="str">
            <v>AC4825*******</v>
          </cell>
        </row>
        <row r="126">
          <cell r="C126" t="str">
            <v>AC4900******</v>
          </cell>
        </row>
        <row r="127">
          <cell r="C127" t="str">
            <v>AC5000******</v>
          </cell>
        </row>
        <row r="128">
          <cell r="C128" t="str">
            <v>AC5300******</v>
          </cell>
        </row>
        <row r="129">
          <cell r="C129" t="str">
            <v>AC5900******</v>
          </cell>
        </row>
        <row r="130">
          <cell r="C130" t="str">
            <v>AC9400***</v>
          </cell>
        </row>
        <row r="131">
          <cell r="C131" t="str">
            <v>BXAP148</v>
          </cell>
        </row>
        <row r="132">
          <cell r="C132" t="str">
            <v>BXAP250</v>
          </cell>
        </row>
        <row r="133">
          <cell r="C133" t="str">
            <v>CDAP4500******</v>
          </cell>
        </row>
        <row r="134">
          <cell r="C134" t="str">
            <v>AC9200******</v>
          </cell>
        </row>
        <row r="135">
          <cell r="C135" t="str">
            <v>AC5600******</v>
          </cell>
        </row>
        <row r="136">
          <cell r="C136" t="str">
            <v>AP2200******</v>
          </cell>
        </row>
        <row r="137">
          <cell r="C137" t="str">
            <v>AP2200CA******</v>
          </cell>
        </row>
        <row r="138">
          <cell r="C138" t="str">
            <v>AP2800******</v>
          </cell>
        </row>
        <row r="139">
          <cell r="C139" t="str">
            <v>KJ468F</v>
          </cell>
        </row>
        <row r="140">
          <cell r="C140" t="str">
            <v>AP-15</v>
          </cell>
        </row>
        <row r="141">
          <cell r="C141" t="str">
            <v>AP-25</v>
          </cell>
        </row>
        <row r="142">
          <cell r="C142" t="str">
            <v>AP-DT10**</v>
          </cell>
        </row>
        <row r="143">
          <cell r="C143" t="str">
            <v>AP-T20</v>
          </cell>
        </row>
        <row r="144">
          <cell r="C144" t="str">
            <v>AP-T30</v>
          </cell>
        </row>
        <row r="145">
          <cell r="C145" t="str">
            <v>AP-T40</v>
          </cell>
        </row>
        <row r="146">
          <cell r="C146" t="str">
            <v>AR-45</v>
          </cell>
        </row>
        <row r="147">
          <cell r="C147" t="str">
            <v>AC-2041E</v>
          </cell>
        </row>
        <row r="148">
          <cell r="C148" t="str">
            <v>CF-8410</v>
          </cell>
        </row>
        <row r="149">
          <cell r="C149" t="str">
            <v>KJFQJ0401550</v>
          </cell>
        </row>
        <row r="150">
          <cell r="C150" t="str">
            <v>CleanZoneSL 302.1</v>
          </cell>
        </row>
        <row r="151">
          <cell r="C151" t="str">
            <v>JAFS-1250</v>
          </cell>
        </row>
        <row r="152">
          <cell r="C152" t="str">
            <v>PM1250</v>
          </cell>
        </row>
        <row r="153">
          <cell r="C153" t="str">
            <v>FHT170W</v>
          </cell>
        </row>
        <row r="154">
          <cell r="C154" t="str">
            <v>FHT180W</v>
          </cell>
        </row>
        <row r="155">
          <cell r="C155" t="str">
            <v>FHT190W</v>
          </cell>
        </row>
        <row r="156">
          <cell r="C156" t="str">
            <v>HFD-110</v>
          </cell>
        </row>
        <row r="157">
          <cell r="C157" t="str">
            <v>HFD-116C</v>
          </cell>
        </row>
        <row r="158">
          <cell r="C158" t="str">
            <v>HFD-120-Q</v>
          </cell>
        </row>
        <row r="159">
          <cell r="C159" t="str">
            <v>HFD280B</v>
          </cell>
        </row>
        <row r="160">
          <cell r="C160" t="str">
            <v>HFD300</v>
          </cell>
        </row>
        <row r="161">
          <cell r="C161" t="str">
            <v>HFD310</v>
          </cell>
        </row>
        <row r="162">
          <cell r="C162" t="str">
            <v>HFD320</v>
          </cell>
        </row>
        <row r="163">
          <cell r="C163" t="str">
            <v>HFD360B</v>
          </cell>
        </row>
        <row r="164">
          <cell r="C164" t="str">
            <v>HHT270WHD</v>
          </cell>
        </row>
        <row r="165">
          <cell r="C165" t="str">
            <v>HHT290WHD</v>
          </cell>
        </row>
        <row r="166">
          <cell r="C166" t="str">
            <v>HPA020B</v>
          </cell>
        </row>
        <row r="167">
          <cell r="C167" t="str">
            <v>HPA030B</v>
          </cell>
        </row>
        <row r="168">
          <cell r="C168" t="str">
            <v>HPA060</v>
          </cell>
        </row>
        <row r="169">
          <cell r="C169" t="str">
            <v>HPA094</v>
          </cell>
        </row>
        <row r="170">
          <cell r="C170" t="str">
            <v>HPA160</v>
          </cell>
        </row>
        <row r="171">
          <cell r="C171" t="str">
            <v>HPA200</v>
          </cell>
        </row>
        <row r="172">
          <cell r="C172" t="str">
            <v>HPA250B</v>
          </cell>
        </row>
        <row r="173">
          <cell r="C173" t="str">
            <v>HPA300</v>
          </cell>
        </row>
        <row r="174">
          <cell r="C174" t="str">
            <v>HPA600B</v>
          </cell>
        </row>
        <row r="175">
          <cell r="C175" t="str">
            <v>HPA710C</v>
          </cell>
        </row>
        <row r="176">
          <cell r="C176" t="str">
            <v>HPA720C</v>
          </cell>
        </row>
        <row r="177">
          <cell r="C177" t="str">
            <v>HPA8350B</v>
          </cell>
        </row>
        <row r="178">
          <cell r="C178" t="str">
            <v>437.83394410</v>
          </cell>
        </row>
        <row r="179">
          <cell r="C179" t="str">
            <v>437.83395410</v>
          </cell>
        </row>
        <row r="180">
          <cell r="C180" t="str">
            <v>437.83396410</v>
          </cell>
        </row>
        <row r="181">
          <cell r="C181" t="str">
            <v>203833-01</v>
          </cell>
        </row>
        <row r="182">
          <cell r="C182" t="str">
            <v>A501</v>
          </cell>
        </row>
        <row r="183">
          <cell r="C183" t="str">
            <v>A502</v>
          </cell>
        </row>
        <row r="184">
          <cell r="C184" t="str">
            <v>A551</v>
          </cell>
        </row>
        <row r="185">
          <cell r="C185" t="str">
            <v>A552</v>
          </cell>
        </row>
        <row r="186">
          <cell r="C186" t="str">
            <v>HF25610</v>
          </cell>
        </row>
        <row r="187">
          <cell r="C187" t="str">
            <v>HF25620</v>
          </cell>
        </row>
        <row r="188">
          <cell r="C188" t="str">
            <v>HF25630</v>
          </cell>
        </row>
        <row r="189">
          <cell r="C189" t="str">
            <v>LV-PUR131</v>
          </cell>
        </row>
        <row r="190">
          <cell r="C190" t="str">
            <v>LV-PUR131S</v>
          </cell>
        </row>
        <row r="191">
          <cell r="C191" t="str">
            <v>AS401VSA0</v>
          </cell>
        </row>
        <row r="192">
          <cell r="C192" t="str">
            <v>AS401VWE1</v>
          </cell>
        </row>
        <row r="193">
          <cell r="C193" t="str">
            <v>AS401WWA1</v>
          </cell>
        </row>
        <row r="194">
          <cell r="C194" t="str">
            <v>AS560DWR0</v>
          </cell>
        </row>
        <row r="195">
          <cell r="C195" t="str">
            <v>AC-2118</v>
          </cell>
        </row>
        <row r="196">
          <cell r="C196" t="str">
            <v>AC-2119</v>
          </cell>
        </row>
        <row r="197">
          <cell r="C197" t="str">
            <v>IAP-GG-125</v>
          </cell>
        </row>
        <row r="198">
          <cell r="C198" t="str">
            <v>AP25030K</v>
          </cell>
        </row>
        <row r="199">
          <cell r="C199" t="str">
            <v>AP45030K</v>
          </cell>
        </row>
        <row r="200">
          <cell r="C200" t="str">
            <v>AP51030K</v>
          </cell>
        </row>
        <row r="201">
          <cell r="C201" t="str">
            <v>APMT2001M</v>
          </cell>
        </row>
        <row r="202">
          <cell r="C202" t="str">
            <v>APT40010R, APT30010M, APT42010M</v>
          </cell>
        </row>
        <row r="203">
          <cell r="C203" t="str">
            <v>AP15</v>
          </cell>
        </row>
        <row r="204">
          <cell r="C204" t="str">
            <v>AP30</v>
          </cell>
        </row>
        <row r="205">
          <cell r="C205" t="str">
            <v>AP45</v>
          </cell>
        </row>
        <row r="206">
          <cell r="C206" t="str">
            <v>LP260TH</v>
          </cell>
        </row>
        <row r="207">
          <cell r="C207" t="str">
            <v>LP550TH</v>
          </cell>
        </row>
        <row r="208">
          <cell r="C208" t="str">
            <v>47001</v>
          </cell>
        </row>
        <row r="209">
          <cell r="C209" t="str">
            <v>ERIK Ultra</v>
          </cell>
        </row>
        <row r="210">
          <cell r="C210" t="str">
            <v>OVHM80</v>
          </cell>
        </row>
        <row r="211">
          <cell r="C211" t="str">
            <v>AC1214</v>
          </cell>
        </row>
        <row r="212">
          <cell r="C212" t="str">
            <v>AC2885/40</v>
          </cell>
        </row>
        <row r="213">
          <cell r="C213" t="str">
            <v>AC5659/10</v>
          </cell>
        </row>
        <row r="214">
          <cell r="C214" t="str">
            <v>AC5659/40</v>
          </cell>
        </row>
        <row r="215">
          <cell r="C215" t="str">
            <v>SPA-550A</v>
          </cell>
        </row>
        <row r="216">
          <cell r="C216" t="str">
            <v>SPA-625A</v>
          </cell>
        </row>
        <row r="217">
          <cell r="C217" t="str">
            <v>SPA-700A</v>
          </cell>
        </row>
        <row r="218">
          <cell r="C218" t="str">
            <v>SPA-780A</v>
          </cell>
        </row>
        <row r="219">
          <cell r="C219" t="str">
            <v>SPA-780N</v>
          </cell>
        </row>
        <row r="220">
          <cell r="C220" t="str">
            <v>Air 108</v>
          </cell>
        </row>
        <row r="221">
          <cell r="C221" t="str">
            <v>Air 16</v>
          </cell>
        </row>
        <row r="222">
          <cell r="C222" t="str">
            <v>WK16000</v>
          </cell>
        </row>
        <row r="223">
          <cell r="C223" t="str">
            <v>WK16001</v>
          </cell>
        </row>
        <row r="224">
          <cell r="C224" t="str">
            <v>WK16002</v>
          </cell>
        </row>
        <row r="225">
          <cell r="C225" t="str">
            <v>WK18500,WK185***,WK185***CA</v>
          </cell>
        </row>
        <row r="226">
          <cell r="C226" t="str">
            <v>FP-A80U</v>
          </cell>
        </row>
        <row r="227">
          <cell r="C227" t="str">
            <v>FP-F50U-W</v>
          </cell>
        </row>
        <row r="228">
          <cell r="C228" t="str">
            <v>FP-F60U-W</v>
          </cell>
        </row>
        <row r="229">
          <cell r="C229" t="str">
            <v>KC-850U</v>
          </cell>
        </row>
        <row r="230">
          <cell r="C230" t="str">
            <v>KC-860U</v>
          </cell>
        </row>
        <row r="231">
          <cell r="C231" t="str">
            <v>AC-2045DC</v>
          </cell>
        </row>
        <row r="232">
          <cell r="C232" t="str">
            <v>AC-2136</v>
          </cell>
        </row>
        <row r="233">
          <cell r="C233" t="str">
            <v>AC-2137</v>
          </cell>
        </row>
        <row r="234">
          <cell r="C234" t="str">
            <v>Roger Little</v>
          </cell>
        </row>
        <row r="235">
          <cell r="C235" t="str">
            <v>Roger</v>
          </cell>
        </row>
        <row r="236">
          <cell r="C236" t="str">
            <v>BAP535UV</v>
          </cell>
        </row>
        <row r="237">
          <cell r="C237" t="str">
            <v>HAP 726-U</v>
          </cell>
        </row>
        <row r="238">
          <cell r="C238" t="str">
            <v>HAP600</v>
          </cell>
        </row>
        <row r="239">
          <cell r="C239" t="str">
            <v>HAP769</v>
          </cell>
        </row>
        <row r="240">
          <cell r="C240" t="str">
            <v>ELFI 900</v>
          </cell>
        </row>
        <row r="241">
          <cell r="C241" t="str">
            <v>5300-2</v>
          </cell>
        </row>
        <row r="242">
          <cell r="C242" t="str">
            <v>9500</v>
          </cell>
        </row>
        <row r="243">
          <cell r="C243" t="str">
            <v>AM90</v>
          </cell>
        </row>
        <row r="244">
          <cell r="C244" t="str">
            <v>HR1000</v>
          </cell>
        </row>
        <row r="245">
          <cell r="C245" t="str">
            <v>HR900</v>
          </cell>
        </row>
        <row r="246">
          <cell r="C246" t="str">
            <v>NK100</v>
          </cell>
        </row>
        <row r="247">
          <cell r="C247" t="str">
            <v>Tower XQ</v>
          </cell>
        </row>
        <row r="248">
          <cell r="C248" t="str">
            <v>WAC-6300</v>
          </cell>
        </row>
        <row r="249">
          <cell r="C249" t="str">
            <v>WACP150</v>
          </cell>
        </row>
        <row r="250">
          <cell r="C250" t="str">
            <v>WACP300</v>
          </cell>
        </row>
        <row r="251">
          <cell r="C251" t="str">
            <v>WACP450</v>
          </cell>
        </row>
        <row r="252">
          <cell r="C252" t="str">
            <v>WACU150</v>
          </cell>
        </row>
        <row r="253">
          <cell r="C253" t="str">
            <v>WACU300</v>
          </cell>
        </row>
        <row r="254">
          <cell r="C254" t="str">
            <v>WACU450</v>
          </cell>
        </row>
      </sheetData>
      <sheetData sheetId="15"/>
      <sheetData sheetId="16"/>
      <sheetData sheetId="17"/>
      <sheetData sheetId="18">
        <row r="5">
          <cell r="H5" t="str">
            <v>DX5</v>
          </cell>
        </row>
        <row r="6">
          <cell r="H6" t="str">
            <v>AIR-AR250BW</v>
          </cell>
        </row>
        <row r="7">
          <cell r="H7" t="str">
            <v>AOMBL175</v>
          </cell>
        </row>
        <row r="8">
          <cell r="H8" t="str">
            <v>FIT 800</v>
          </cell>
        </row>
        <row r="9">
          <cell r="H9" t="str">
            <v>IRIS 3000</v>
          </cell>
        </row>
        <row r="10">
          <cell r="H10" t="str">
            <v>LOTUS</v>
          </cell>
        </row>
        <row r="11">
          <cell r="H11" t="str">
            <v>P1000</v>
          </cell>
        </row>
        <row r="12">
          <cell r="H12" t="str">
            <v>P2000</v>
          </cell>
        </row>
        <row r="13">
          <cell r="H13" t="str">
            <v>P3000</v>
          </cell>
        </row>
        <row r="14">
          <cell r="H14" t="str">
            <v>T800</v>
          </cell>
        </row>
        <row r="15">
          <cell r="H15" t="str">
            <v>AirSense Dark Wood</v>
          </cell>
        </row>
        <row r="16">
          <cell r="H16" t="str">
            <v>BREATHESMART-2</v>
          </cell>
        </row>
        <row r="17">
          <cell r="H17" t="str">
            <v>BREATHESMART-FIT50</v>
          </cell>
        </row>
        <row r="18">
          <cell r="H18" t="str">
            <v>BreatheSmart-Pure</v>
          </cell>
        </row>
        <row r="19">
          <cell r="H19" t="str">
            <v>BRTHSMT-ALL-ESP</v>
          </cell>
        </row>
        <row r="20">
          <cell r="H20" t="str">
            <v>FIT50-FRESHPLUS-BRZ</v>
          </cell>
        </row>
        <row r="21">
          <cell r="H21" t="str">
            <v>FIT50-ODORCELL-SFM</v>
          </cell>
        </row>
        <row r="22">
          <cell r="H22" t="str">
            <v>Fit50-Pure</v>
          </cell>
        </row>
        <row r="23">
          <cell r="H23" t="str">
            <v>FLEX-PURE</v>
          </cell>
        </row>
        <row r="24">
          <cell r="H24" t="str">
            <v>T500</v>
          </cell>
        </row>
        <row r="25">
          <cell r="H25" t="str">
            <v>T500-2</v>
          </cell>
        </row>
        <row r="26">
          <cell r="H26" t="str">
            <v>T500-Silver-ESP</v>
          </cell>
        </row>
        <row r="27">
          <cell r="H27" t="str">
            <v>T500-SW-Pure</v>
          </cell>
        </row>
        <row r="28">
          <cell r="H28">
            <v>2001302</v>
          </cell>
        </row>
        <row r="29">
          <cell r="H29" t="str">
            <v>BA-RA-650-BL</v>
          </cell>
        </row>
        <row r="30">
          <cell r="H30" t="str">
            <v>BA-RA-650-RD-72</v>
          </cell>
        </row>
        <row r="31">
          <cell r="H31">
            <v>200031</v>
          </cell>
        </row>
        <row r="32">
          <cell r="H32" t="str">
            <v>501PFK</v>
          </cell>
        </row>
        <row r="33">
          <cell r="H33">
            <v>42332</v>
          </cell>
        </row>
        <row r="34">
          <cell r="H34">
            <v>845680</v>
          </cell>
        </row>
        <row r="35">
          <cell r="H35" t="str">
            <v>iAirQ450W</v>
          </cell>
        </row>
        <row r="36">
          <cell r="H36" t="str">
            <v>EE-5064</v>
          </cell>
        </row>
        <row r="37">
          <cell r="H37" t="str">
            <v>EE-5065</v>
          </cell>
        </row>
        <row r="38">
          <cell r="H38" t="str">
            <v>EE-7772</v>
          </cell>
        </row>
        <row r="39">
          <cell r="H39" t="str">
            <v>smartAIR</v>
          </cell>
        </row>
        <row r="40">
          <cell r="H40" t="str">
            <v>305158-01</v>
          </cell>
        </row>
        <row r="41">
          <cell r="H41" t="str">
            <v>305159-01</v>
          </cell>
        </row>
        <row r="42">
          <cell r="H42" t="str">
            <v>305570-01</v>
          </cell>
        </row>
        <row r="43">
          <cell r="H43" t="str">
            <v>305571-01</v>
          </cell>
        </row>
        <row r="44">
          <cell r="H44" t="str">
            <v>310123-01</v>
          </cell>
        </row>
        <row r="45">
          <cell r="H45" t="str">
            <v>310124-01</v>
          </cell>
        </row>
        <row r="46">
          <cell r="H46" t="str">
            <v>310149-01</v>
          </cell>
        </row>
        <row r="47">
          <cell r="H47" t="str">
            <v>310150-01</v>
          </cell>
        </row>
        <row r="48">
          <cell r="H48">
            <v>9400501</v>
          </cell>
        </row>
        <row r="49">
          <cell r="H49" t="str">
            <v>FRAP05A6OB</v>
          </cell>
        </row>
        <row r="50">
          <cell r="H50" t="str">
            <v>AC4020</v>
          </cell>
        </row>
        <row r="51">
          <cell r="H51" t="str">
            <v>AC4100</v>
          </cell>
        </row>
        <row r="52">
          <cell r="H52" t="str">
            <v>AC4150</v>
          </cell>
        </row>
        <row r="53">
          <cell r="H53" t="str">
            <v>AC4150BCA</v>
          </cell>
        </row>
        <row r="54">
          <cell r="H54" t="str">
            <v>AC4150BLCA</v>
          </cell>
        </row>
        <row r="55">
          <cell r="H55" t="str">
            <v>AC4150PCA</v>
          </cell>
        </row>
        <row r="56">
          <cell r="H56" t="str">
            <v>AC4900CA</v>
          </cell>
        </row>
        <row r="57">
          <cell r="H57" t="str">
            <v>AC5000B</v>
          </cell>
        </row>
        <row r="58">
          <cell r="H58" t="str">
            <v>AC5000E</v>
          </cell>
        </row>
        <row r="59">
          <cell r="H59" t="str">
            <v>AC5250PT</v>
          </cell>
        </row>
        <row r="60">
          <cell r="H60" t="str">
            <v>AC5300B</v>
          </cell>
        </row>
        <row r="61">
          <cell r="H61" t="str">
            <v>AC5350B</v>
          </cell>
        </row>
        <row r="62">
          <cell r="H62" t="str">
            <v>AC5350W</v>
          </cell>
        </row>
        <row r="63">
          <cell r="H63" t="str">
            <v>AC5900WCA</v>
          </cell>
        </row>
        <row r="64">
          <cell r="H64" t="str">
            <v>CDAP4500WCA</v>
          </cell>
        </row>
        <row r="65">
          <cell r="H65" t="str">
            <v>CDAP5500BCA</v>
          </cell>
        </row>
        <row r="66">
          <cell r="H66" t="str">
            <v>GG1000</v>
          </cell>
        </row>
        <row r="67">
          <cell r="H67" t="str">
            <v>GG1100B</v>
          </cell>
        </row>
        <row r="68">
          <cell r="H68" t="str">
            <v>GG1100W</v>
          </cell>
        </row>
        <row r="69">
          <cell r="H69" t="str">
            <v>GG3000BCA</v>
          </cell>
        </row>
        <row r="70">
          <cell r="H70">
            <v>4384</v>
          </cell>
        </row>
        <row r="71">
          <cell r="H71" t="str">
            <v>04383A</v>
          </cell>
        </row>
        <row r="72">
          <cell r="H72" t="str">
            <v>04531GM</v>
          </cell>
        </row>
        <row r="73">
          <cell r="H73" t="str">
            <v>04532GM</v>
          </cell>
        </row>
        <row r="74">
          <cell r="H74" t="str">
            <v>HF210UV-B Black; HF210UV-S Silver</v>
          </cell>
        </row>
        <row r="75">
          <cell r="H75" t="str">
            <v>HAP8650B-U</v>
          </cell>
        </row>
        <row r="76">
          <cell r="H76" t="str">
            <v>HAP9415UA</v>
          </cell>
        </row>
        <row r="77">
          <cell r="H77" t="str">
            <v>AP-25</v>
          </cell>
        </row>
        <row r="78">
          <cell r="H78" t="str">
            <v>AT-PET02</v>
          </cell>
        </row>
        <row r="79">
          <cell r="H79" t="str">
            <v>HRF-Z2</v>
          </cell>
        </row>
        <row r="80">
          <cell r="H80" t="str">
            <v>RUVLAMP1</v>
          </cell>
        </row>
        <row r="81">
          <cell r="H81" t="str">
            <v>WH10301</v>
          </cell>
        </row>
        <row r="82">
          <cell r="H82" t="str">
            <v>WH10401</v>
          </cell>
        </row>
        <row r="83">
          <cell r="H83" t="str">
            <v>AC-2063</v>
          </cell>
        </row>
        <row r="84">
          <cell r="H84" t="str">
            <v>AC-2123</v>
          </cell>
        </row>
        <row r="85">
          <cell r="H85" t="str">
            <v>AC-2126</v>
          </cell>
        </row>
        <row r="86">
          <cell r="H86" t="str">
            <v>NS-AP16BK8</v>
          </cell>
        </row>
        <row r="87">
          <cell r="H87" t="str">
            <v>102 14 14 00</v>
          </cell>
        </row>
        <row r="88">
          <cell r="H88" t="str">
            <v>102 18 10 00</v>
          </cell>
        </row>
        <row r="89">
          <cell r="H89" t="str">
            <v>102 40 16 00</v>
          </cell>
        </row>
        <row r="90">
          <cell r="H90" t="str">
            <v>102 50 10 00</v>
          </cell>
        </row>
        <row r="91">
          <cell r="H91" t="str">
            <v>1AG UA0 RGU</v>
          </cell>
        </row>
        <row r="92">
          <cell r="H92" t="str">
            <v>1BB UA0 DGU</v>
          </cell>
        </row>
        <row r="93">
          <cell r="H93" t="str">
            <v>1BB.UA0.DGU</v>
          </cell>
        </row>
        <row r="94">
          <cell r="H94" t="str">
            <v>1CC UB0 HGB</v>
          </cell>
        </row>
        <row r="95">
          <cell r="H95" t="str">
            <v>250 0P 10 02</v>
          </cell>
        </row>
        <row r="96">
          <cell r="H96" t="str">
            <v>250 0P 20 02</v>
          </cell>
        </row>
        <row r="97">
          <cell r="H97" t="str">
            <v>HealthPro Compact</v>
          </cell>
        </row>
        <row r="98">
          <cell r="H98" t="str">
            <v>HF25610</v>
          </cell>
        </row>
        <row r="99">
          <cell r="H99" t="str">
            <v>HF25620</v>
          </cell>
        </row>
        <row r="100">
          <cell r="H100" t="str">
            <v>HF25630</v>
          </cell>
        </row>
        <row r="101">
          <cell r="H101" t="str">
            <v>EvolutionGoldLA</v>
          </cell>
        </row>
        <row r="102">
          <cell r="H102" t="str">
            <v>EvolutionLA</v>
          </cell>
        </row>
        <row r="103">
          <cell r="H103" t="str">
            <v>SignatureLA</v>
          </cell>
        </row>
        <row r="104">
          <cell r="H104" t="str">
            <v>ML4000DBK</v>
          </cell>
        </row>
        <row r="105">
          <cell r="H105" t="str">
            <v>ML4000DCH</v>
          </cell>
        </row>
        <row r="106">
          <cell r="H106" t="str">
            <v>MA4000</v>
          </cell>
        </row>
        <row r="107">
          <cell r="H107" t="str">
            <v>4PKMPMKITFC</v>
          </cell>
        </row>
        <row r="108">
          <cell r="H108" t="str">
            <v>03-1000</v>
          </cell>
        </row>
        <row r="109">
          <cell r="H109" t="str">
            <v>BH30002013</v>
          </cell>
        </row>
        <row r="110">
          <cell r="H110" t="str">
            <v>f101acrylic</v>
          </cell>
        </row>
        <row r="111">
          <cell r="H111" t="str">
            <v>f105a</v>
          </cell>
        </row>
        <row r="112">
          <cell r="H112" t="str">
            <v>f105stainless</v>
          </cell>
        </row>
        <row r="113">
          <cell r="H113" t="str">
            <v>HE-500</v>
          </cell>
        </row>
        <row r="114">
          <cell r="H114" t="str">
            <v>he500stainless</v>
          </cell>
        </row>
        <row r="115">
          <cell r="H115" t="str">
            <v>SS7000_Stainless</v>
          </cell>
        </row>
        <row r="116">
          <cell r="H116" t="str">
            <v>WK10052QPC</v>
          </cell>
        </row>
        <row r="117">
          <cell r="H117" t="str">
            <v>prolux_enfinity</v>
          </cell>
        </row>
        <row r="118">
          <cell r="H118" t="str">
            <v>PEAIRPLG</v>
          </cell>
        </row>
        <row r="119">
          <cell r="H119" t="str">
            <v>pureAir1500</v>
          </cell>
        </row>
        <row r="120">
          <cell r="H120" t="str">
            <v>pureAir250</v>
          </cell>
        </row>
        <row r="121">
          <cell r="H121" t="str">
            <v>pureAir3000</v>
          </cell>
        </row>
        <row r="122">
          <cell r="H122" t="str">
            <v>pureAir500</v>
          </cell>
        </row>
        <row r="123">
          <cell r="H123" t="str">
            <v>pureAirMotion</v>
          </cell>
        </row>
        <row r="124">
          <cell r="H124" t="str">
            <v>A1027A</v>
          </cell>
        </row>
        <row r="125">
          <cell r="H125" t="str">
            <v>SPA-550AW</v>
          </cell>
        </row>
        <row r="126">
          <cell r="H126" t="str">
            <v>SPA-625AW</v>
          </cell>
        </row>
        <row r="127">
          <cell r="H127" t="str">
            <v>SPA-700AG</v>
          </cell>
        </row>
        <row r="128">
          <cell r="H128" t="str">
            <v>SPA-700AO</v>
          </cell>
        </row>
        <row r="129">
          <cell r="H129" t="str">
            <v>SPA-700AP</v>
          </cell>
        </row>
        <row r="130">
          <cell r="H130" t="str">
            <v>SPA-700AT</v>
          </cell>
        </row>
        <row r="131">
          <cell r="H131" t="str">
            <v>DT-500-GA</v>
          </cell>
        </row>
        <row r="132">
          <cell r="H132" t="str">
            <v>PU4020U0</v>
          </cell>
        </row>
        <row r="133">
          <cell r="H133" t="str">
            <v>PU6020U0</v>
          </cell>
        </row>
        <row r="134">
          <cell r="H134" t="str">
            <v>KC860U</v>
          </cell>
        </row>
        <row r="135">
          <cell r="H135" t="str">
            <v>AC-2064</v>
          </cell>
        </row>
        <row r="136">
          <cell r="H136" t="str">
            <v>AC-2062</v>
          </cell>
        </row>
        <row r="137">
          <cell r="H137" t="str">
            <v>AC-2102</v>
          </cell>
        </row>
        <row r="138">
          <cell r="H138" t="str">
            <v>AC-2221</v>
          </cell>
        </row>
        <row r="139">
          <cell r="H139" t="str">
            <v>AC-3000i</v>
          </cell>
        </row>
        <row r="140">
          <cell r="H140" t="str">
            <v>AC-7014G</v>
          </cell>
        </row>
        <row r="141">
          <cell r="H141" t="str">
            <v>AC-9966</v>
          </cell>
        </row>
        <row r="142">
          <cell r="H142" t="str">
            <v>R-012</v>
          </cell>
        </row>
        <row r="143">
          <cell r="H143" t="str">
            <v>KF-P25</v>
          </cell>
        </row>
        <row r="144">
          <cell r="H144" t="str">
            <v>90TP100CD01-W</v>
          </cell>
        </row>
        <row r="145">
          <cell r="H145" t="str">
            <v>TPP220M</v>
          </cell>
        </row>
        <row r="146">
          <cell r="H146" t="str">
            <v>AC1-0035-60</v>
          </cell>
        </row>
        <row r="147">
          <cell r="H147" t="str">
            <v>AC1-0038-43</v>
          </cell>
        </row>
        <row r="148">
          <cell r="H148" t="str">
            <v>PCO300</v>
          </cell>
        </row>
        <row r="149">
          <cell r="H149" t="str">
            <v>AFR-425-PW</v>
          </cell>
        </row>
        <row r="150">
          <cell r="H150" t="str">
            <v>5500-2</v>
          </cell>
        </row>
        <row r="151">
          <cell r="H151" t="str">
            <v>HR1000</v>
          </cell>
        </row>
        <row r="152">
          <cell r="H152" t="str">
            <v>HR950</v>
          </cell>
        </row>
        <row r="153">
          <cell r="H153" t="str">
            <v>U300</v>
          </cell>
        </row>
        <row r="154">
          <cell r="H154" t="str">
            <v>U450</v>
          </cell>
        </row>
        <row r="155">
          <cell r="H155" t="str">
            <v>X-2380</v>
          </cell>
        </row>
        <row r="156">
          <cell r="H156" t="str">
            <v>X-2480A</v>
          </cell>
        </row>
        <row r="157">
          <cell r="H157" t="str">
            <v>X-2580</v>
          </cell>
        </row>
        <row r="158">
          <cell r="H158" t="str">
            <v>X-3300</v>
          </cell>
        </row>
        <row r="159">
          <cell r="H159" t="str">
            <v>X-3400A</v>
          </cell>
        </row>
        <row r="160">
          <cell r="H160" t="str">
            <v>120539K</v>
          </cell>
        </row>
        <row r="161">
          <cell r="H161" t="str">
            <v>H680</v>
          </cell>
        </row>
        <row r="162">
          <cell r="H162" t="str">
            <v>P500 B</v>
          </cell>
        </row>
        <row r="163">
          <cell r="H163" t="str">
            <v>P500 A</v>
          </cell>
        </row>
        <row r="164">
          <cell r="H164" t="str">
            <v>KJ350F-AP350ND</v>
          </cell>
        </row>
        <row r="165">
          <cell r="H165" t="str">
            <v>KJ350F-AP350GH</v>
          </cell>
        </row>
        <row r="166">
          <cell r="H166" t="str">
            <v>KJ350F-AP350GH E</v>
          </cell>
        </row>
        <row r="167">
          <cell r="H167" t="str">
            <v>KJ700F-A7800N 700 H C2</v>
          </cell>
        </row>
        <row r="168">
          <cell r="H168" t="str">
            <v>KJ600F-A7500G 600</v>
          </cell>
        </row>
        <row r="169">
          <cell r="H169" t="str">
            <v>KJ700F-A7800N 700 C3</v>
          </cell>
        </row>
        <row r="170">
          <cell r="H170" t="str">
            <v>AP-C120</v>
          </cell>
        </row>
        <row r="171">
          <cell r="H171" t="str">
            <v>AP-C200</v>
          </cell>
        </row>
        <row r="172">
          <cell r="H172" t="str">
            <v>AP-C300</v>
          </cell>
        </row>
        <row r="173">
          <cell r="H173" t="str">
            <v>AP-C300E</v>
          </cell>
        </row>
        <row r="174">
          <cell r="H174" t="str">
            <v>AP-C310</v>
          </cell>
        </row>
        <row r="175">
          <cell r="H175" t="str">
            <v>AP-C700</v>
          </cell>
        </row>
        <row r="176">
          <cell r="H176" t="str">
            <v>AP-C700D</v>
          </cell>
        </row>
        <row r="177">
          <cell r="H177" t="str">
            <v>AP-C700S</v>
          </cell>
        </row>
        <row r="178">
          <cell r="H178" t="str">
            <v>AP-C710S</v>
          </cell>
        </row>
        <row r="179">
          <cell r="H179" t="str">
            <v>AP-1005AH</v>
          </cell>
        </row>
        <row r="180">
          <cell r="H180" t="str">
            <v>APM-1010DH</v>
          </cell>
        </row>
        <row r="181">
          <cell r="H181" t="str">
            <v>AP-2012EH</v>
          </cell>
        </row>
        <row r="182">
          <cell r="H182" t="str">
            <v>AP-3008FH</v>
          </cell>
        </row>
        <row r="183">
          <cell r="H183" t="str">
            <v>AC-12ZH10F</v>
          </cell>
        </row>
        <row r="184">
          <cell r="H184" t="str">
            <v>EAP300</v>
          </cell>
        </row>
        <row r="185">
          <cell r="H185" t="str">
            <v>EAP300-U</v>
          </cell>
        </row>
        <row r="186">
          <cell r="H186" t="str">
            <v>EAP450</v>
          </cell>
        </row>
        <row r="187">
          <cell r="H187" t="str">
            <v>KJ500F-T01</v>
          </cell>
        </row>
        <row r="188">
          <cell r="H188" t="str">
            <v>KJ500F-T03</v>
          </cell>
        </row>
        <row r="189">
          <cell r="H189" t="str">
            <v>AeraMax DX5 (Japan)</v>
          </cell>
        </row>
        <row r="190">
          <cell r="H190" t="str">
            <v>AeraMax 100</v>
          </cell>
        </row>
        <row r="191">
          <cell r="H191" t="str">
            <v>AeraMax 90</v>
          </cell>
        </row>
        <row r="192">
          <cell r="H192" t="str">
            <v>AeraMax Baby DB5</v>
          </cell>
        </row>
        <row r="193">
          <cell r="H193" t="str">
            <v>AeraMax DX5</v>
          </cell>
        </row>
        <row r="194">
          <cell r="H194" t="str">
            <v>AeraMax 190</v>
          </cell>
        </row>
        <row r="195">
          <cell r="H195" t="str">
            <v>AeraMax 200</v>
          </cell>
        </row>
        <row r="196">
          <cell r="H196" t="str">
            <v>AeraMax Baby DB55</v>
          </cell>
        </row>
        <row r="197">
          <cell r="H197" t="str">
            <v>AeraMax DX55</v>
          </cell>
        </row>
        <row r="198">
          <cell r="H198" t="str">
            <v>AeraMax 290</v>
          </cell>
        </row>
        <row r="199">
          <cell r="H199" t="str">
            <v>AeraMax 300</v>
          </cell>
        </row>
        <row r="200">
          <cell r="H200" t="str">
            <v>AeraMax DX95</v>
          </cell>
        </row>
        <row r="201">
          <cell r="H201" t="str">
            <v>FAP-T02-F1</v>
          </cell>
        </row>
        <row r="202">
          <cell r="H202" t="str">
            <v>FAP-T03-F2</v>
          </cell>
        </row>
        <row r="203">
          <cell r="H203" t="str">
            <v>HHT-011</v>
          </cell>
        </row>
        <row r="204">
          <cell r="H204" t="str">
            <v>HHT-013-HD</v>
          </cell>
        </row>
        <row r="205">
          <cell r="H205" t="str">
            <v>HHT-016-MP</v>
          </cell>
        </row>
        <row r="206">
          <cell r="H206" t="str">
            <v>HHT-080</v>
          </cell>
        </row>
        <row r="207">
          <cell r="H207" t="str">
            <v>HHT-081</v>
          </cell>
        </row>
        <row r="208">
          <cell r="H208" t="str">
            <v>HHT-085-HD</v>
          </cell>
        </row>
        <row r="209">
          <cell r="H209" t="str">
            <v>HHT-090</v>
          </cell>
        </row>
        <row r="210">
          <cell r="H210" t="str">
            <v>HPA-245</v>
          </cell>
        </row>
        <row r="211">
          <cell r="H211" t="str">
            <v>HPA-248-TGT</v>
          </cell>
        </row>
        <row r="212">
          <cell r="H212" t="str">
            <v>HPA-249</v>
          </cell>
        </row>
        <row r="213">
          <cell r="H213" t="str">
            <v>HHT-145</v>
          </cell>
        </row>
        <row r="214">
          <cell r="H214" t="str">
            <v>HHT-149</v>
          </cell>
        </row>
        <row r="215">
          <cell r="H215" t="str">
            <v>HHT-149-HD</v>
          </cell>
        </row>
        <row r="216">
          <cell r="H216" t="str">
            <v>17000-S</v>
          </cell>
        </row>
        <row r="217">
          <cell r="H217" t="str">
            <v>17000-TGT</v>
          </cell>
        </row>
        <row r="218">
          <cell r="H218" t="str">
            <v>17007-HD</v>
          </cell>
        </row>
        <row r="219">
          <cell r="H219" t="str">
            <v>50150-N</v>
          </cell>
        </row>
        <row r="220">
          <cell r="H220" t="str">
            <v>50250-S</v>
          </cell>
        </row>
        <row r="221">
          <cell r="H221" t="str">
            <v>50255B</v>
          </cell>
        </row>
        <row r="222">
          <cell r="H222" t="str">
            <v>HPA710WTW</v>
          </cell>
        </row>
        <row r="223">
          <cell r="H223" t="str">
            <v>HPA720WTW</v>
          </cell>
        </row>
        <row r="224">
          <cell r="H224" t="str">
            <v>AP158721</v>
          </cell>
        </row>
        <row r="225">
          <cell r="H225" t="str">
            <v>AP308722</v>
          </cell>
        </row>
        <row r="226">
          <cell r="H226" t="str">
            <v>AP458723</v>
          </cell>
        </row>
        <row r="227">
          <cell r="H227" t="str">
            <v>AP100</v>
          </cell>
        </row>
        <row r="228">
          <cell r="H228" t="str">
            <v>773335 (AC-2126)</v>
          </cell>
        </row>
        <row r="229">
          <cell r="H229" t="str">
            <v>561211 (AC-2123)</v>
          </cell>
        </row>
        <row r="230">
          <cell r="H230" t="str">
            <v>AP50</v>
          </cell>
        </row>
        <row r="231">
          <cell r="H231" t="str">
            <v>KJ503-A</v>
          </cell>
        </row>
        <row r="232">
          <cell r="H232" t="str">
            <v>KJ705</v>
          </cell>
        </row>
        <row r="233">
          <cell r="H233" t="str">
            <v>KJ705-P</v>
          </cell>
        </row>
        <row r="234">
          <cell r="H234" t="str">
            <v>AP70</v>
          </cell>
        </row>
        <row r="235">
          <cell r="H235" t="str">
            <v>KJ706-A</v>
          </cell>
        </row>
        <row r="236">
          <cell r="H236" t="str">
            <v>KJ706S</v>
          </cell>
        </row>
        <row r="237">
          <cell r="H237" t="str">
            <v>AP71</v>
          </cell>
        </row>
        <row r="238">
          <cell r="H238" t="str">
            <v>KJ703-A</v>
          </cell>
        </row>
        <row r="239">
          <cell r="H239" t="str">
            <v>KJ703S</v>
          </cell>
        </row>
        <row r="240">
          <cell r="H240" t="str">
            <v>KJ801</v>
          </cell>
        </row>
        <row r="241">
          <cell r="H241" t="str">
            <v>AM501YWM1</v>
          </cell>
        </row>
        <row r="242">
          <cell r="H242" t="str">
            <v>LACH-2 Hera</v>
          </cell>
        </row>
        <row r="243">
          <cell r="H243" t="str">
            <v>LACS-1 Aura</v>
          </cell>
        </row>
        <row r="244">
          <cell r="H244" t="str">
            <v>KJ20/WA</v>
          </cell>
        </row>
        <row r="245">
          <cell r="H245" t="str">
            <v>KJ200G-C41</v>
          </cell>
        </row>
        <row r="246">
          <cell r="H246" t="str">
            <v>KJ20FE-NN</v>
          </cell>
        </row>
        <row r="247">
          <cell r="H247" t="str">
            <v>KJ210G-C42</v>
          </cell>
        </row>
        <row r="248">
          <cell r="H248" t="str">
            <v>KJ210G-C46</v>
          </cell>
        </row>
        <row r="249">
          <cell r="H249" t="str">
            <v>US-KJ20FE-TD</v>
          </cell>
        </row>
        <row r="250">
          <cell r="H250" t="str">
            <v>KJ290G-F31</v>
          </cell>
        </row>
        <row r="251">
          <cell r="H251" t="str">
            <v>KJ30/WB</v>
          </cell>
        </row>
        <row r="252">
          <cell r="H252" t="str">
            <v>KJ30FE-NM</v>
          </cell>
        </row>
        <row r="253">
          <cell r="H253" t="str">
            <v>KJ30/WB1</v>
          </cell>
        </row>
        <row r="254">
          <cell r="H254" t="str">
            <v>KJ300G-F33</v>
          </cell>
        </row>
        <row r="255">
          <cell r="H255" t="str">
            <v>KJ30FE-NM1</v>
          </cell>
        </row>
        <row r="256">
          <cell r="H256" t="str">
            <v>KJ40FE-NI</v>
          </cell>
        </row>
        <row r="257">
          <cell r="H257" t="str">
            <v>KJ40FE-NI2</v>
          </cell>
        </row>
        <row r="258">
          <cell r="H258" t="str">
            <v>KJ40FE-NY</v>
          </cell>
        </row>
        <row r="259">
          <cell r="H259" t="str">
            <v>KJ400G-B21</v>
          </cell>
        </row>
        <row r="260">
          <cell r="H260" t="str">
            <v>KJ400G-B23</v>
          </cell>
        </row>
        <row r="261">
          <cell r="H261" t="str">
            <v>KJ40/WI</v>
          </cell>
        </row>
        <row r="262">
          <cell r="H262" t="str">
            <v>KJ400G-E31</v>
          </cell>
        </row>
        <row r="263">
          <cell r="H263" t="str">
            <v>KJ400G-E32</v>
          </cell>
        </row>
        <row r="264">
          <cell r="H264" t="str">
            <v>KJ400G-E33</v>
          </cell>
        </row>
        <row r="265">
          <cell r="H265" t="str">
            <v>KJ500G-A11</v>
          </cell>
        </row>
        <row r="266">
          <cell r="H266" t="str">
            <v>KJ50FE-NL</v>
          </cell>
        </row>
        <row r="267">
          <cell r="H267" t="str">
            <v>AP-001</v>
          </cell>
        </row>
        <row r="268">
          <cell r="H268" t="str">
            <v>EJ120</v>
          </cell>
        </row>
        <row r="269">
          <cell r="H269" t="str">
            <v>KJ600F-F01 (AC6606)</v>
          </cell>
        </row>
        <row r="270">
          <cell r="H270" t="str">
            <v>KJ600G-F01 (AC6606)</v>
          </cell>
        </row>
        <row r="271">
          <cell r="H271" t="str">
            <v>KJ650F-F02 (AC6608)</v>
          </cell>
        </row>
        <row r="272">
          <cell r="H272" t="str">
            <v>KJ650G-F02 (AC6608)</v>
          </cell>
        </row>
        <row r="273">
          <cell r="H273" t="str">
            <v>KJ800F-H05 (AC8612)</v>
          </cell>
        </row>
        <row r="274">
          <cell r="H274" t="str">
            <v>KJ800F-H06 (AC8622)</v>
          </cell>
        </row>
        <row r="275">
          <cell r="H275" t="str">
            <v>XAP120AMUF2J-B</v>
          </cell>
        </row>
        <row r="276">
          <cell r="H276" t="str">
            <v>HA104A4WHA</v>
          </cell>
        </row>
        <row r="277">
          <cell r="H277" t="str">
            <v>E2</v>
          </cell>
        </row>
        <row r="278">
          <cell r="H278" t="str">
            <v>FX-CF-90</v>
          </cell>
        </row>
        <row r="279">
          <cell r="H279" t="str">
            <v>FX-CF100</v>
          </cell>
        </row>
        <row r="280">
          <cell r="H280" t="str">
            <v>A400</v>
          </cell>
        </row>
        <row r="281">
          <cell r="H281" t="str">
            <v>WP500*</v>
          </cell>
        </row>
        <row r="282">
          <cell r="H282" t="str">
            <v>WPPRO2000*</v>
          </cell>
        </row>
        <row r="283">
          <cell r="H283" t="str">
            <v>B301</v>
          </cell>
        </row>
        <row r="284">
          <cell r="H284" t="str">
            <v>T1</v>
          </cell>
        </row>
      </sheetData>
      <sheetData sheetId="19">
        <row r="76">
          <cell r="D76">
            <v>0.47269303201506591</v>
          </cell>
        </row>
      </sheetData>
      <sheetData sheetId="20"/>
      <sheetData sheetId="21"/>
      <sheetData sheetId="22"/>
      <sheetData sheetId="23"/>
      <sheetData sheetId="24"/>
      <sheetData sheetId="25"/>
      <sheetData sheetId="26"/>
      <sheetData sheetId="27" refreshError="1"/>
      <sheetData sheetId="28" refreshError="1"/>
      <sheetData sheetId="29" refreshError="1"/>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9">
          <cell r="A19">
            <v>0.04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IA Options &amp; Summary"/>
      <sheetName val="NIAStandard-res"/>
      <sheetName val="NIAHugger-res"/>
      <sheetName val="NIAVSD-res"/>
      <sheetName val="NIAHSSD-com"/>
      <sheetName val="NIALD-com"/>
      <sheetName val="Simulation Inputs"/>
      <sheetName val="Shipments"/>
      <sheetName val="Price"/>
      <sheetName val="Parameters and Assumptions"/>
      <sheetName val="Lifetime"/>
      <sheetName val="Shipments-Scenario4"/>
      <sheetName val="Shipments-Scenario3"/>
      <sheetName val="Shipments-Scenario2"/>
      <sheetName val="Shipments-Scenario1"/>
      <sheetName val="Site To Source"/>
      <sheetName val="Electricity Prices"/>
      <sheetName val="Historical Shipments"/>
      <sheetName val="AEO 2015 Projections"/>
    </sheetNames>
    <sheetDataSet>
      <sheetData sheetId="0"/>
      <sheetData sheetId="1"/>
      <sheetData sheetId="2"/>
      <sheetData sheetId="3"/>
      <sheetData sheetId="4"/>
      <sheetData sheetId="5"/>
      <sheetData sheetId="6"/>
      <sheetData sheetId="7">
        <row r="4">
          <cell r="E4">
            <v>1</v>
          </cell>
        </row>
        <row r="21">
          <cell r="G21">
            <v>1</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gulations.gov/document?D=EERE-2014-BT-STD-0048-009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F847-ACAE-457C-A3F7-39599178A49E}">
  <dimension ref="B1:I39"/>
  <sheetViews>
    <sheetView topLeftCell="A4" workbookViewId="0">
      <selection activeCell="J10" sqref="J10"/>
    </sheetView>
    <sheetView workbookViewId="1"/>
  </sheetViews>
  <sheetFormatPr defaultRowHeight="14.5" x14ac:dyDescent="0.35"/>
  <cols>
    <col min="1" max="1" width="2.54296875" customWidth="1"/>
    <col min="2" max="11" width="10.81640625" customWidth="1"/>
  </cols>
  <sheetData>
    <row r="1" spans="2:9" ht="14.5" customHeight="1" thickBot="1" x14ac:dyDescent="0.4"/>
    <row r="2" spans="2:9" ht="44.15" customHeight="1" thickBot="1" x14ac:dyDescent="0.4">
      <c r="B2" s="117" t="s">
        <v>117</v>
      </c>
      <c r="C2" s="118"/>
      <c r="D2" s="118"/>
      <c r="E2" s="118"/>
      <c r="F2" s="118"/>
      <c r="G2" s="118"/>
      <c r="H2" s="118"/>
      <c r="I2" s="119"/>
    </row>
    <row r="3" spans="2:9" ht="20.149999999999999" customHeight="1" x14ac:dyDescent="0.35">
      <c r="B3" s="120" t="s">
        <v>118</v>
      </c>
      <c r="C3" s="121"/>
      <c r="D3" s="121"/>
      <c r="E3" s="121"/>
      <c r="F3" s="121"/>
      <c r="G3" s="121"/>
      <c r="H3" s="121"/>
      <c r="I3" s="122"/>
    </row>
    <row r="4" spans="2:9" ht="20.149999999999999" customHeight="1" x14ac:dyDescent="0.35">
      <c r="B4" s="123"/>
      <c r="C4" s="124"/>
      <c r="D4" s="124"/>
      <c r="E4" s="124"/>
      <c r="F4" s="124"/>
      <c r="G4" s="124"/>
      <c r="H4" s="124"/>
      <c r="I4" s="125"/>
    </row>
    <row r="5" spans="2:9" ht="20.149999999999999" customHeight="1" x14ac:dyDescent="0.35">
      <c r="B5" s="123"/>
      <c r="C5" s="124"/>
      <c r="D5" s="124"/>
      <c r="E5" s="124"/>
      <c r="F5" s="124"/>
      <c r="G5" s="124"/>
      <c r="H5" s="124"/>
      <c r="I5" s="125"/>
    </row>
    <row r="6" spans="2:9" ht="20.149999999999999" customHeight="1" x14ac:dyDescent="0.35">
      <c r="B6" s="123"/>
      <c r="C6" s="124"/>
      <c r="D6" s="124"/>
      <c r="E6" s="124"/>
      <c r="F6" s="124"/>
      <c r="G6" s="124"/>
      <c r="H6" s="124"/>
      <c r="I6" s="125"/>
    </row>
    <row r="7" spans="2:9" ht="20.149999999999999" customHeight="1" x14ac:dyDescent="0.35">
      <c r="B7" s="123"/>
      <c r="C7" s="124"/>
      <c r="D7" s="124"/>
      <c r="E7" s="124"/>
      <c r="F7" s="124"/>
      <c r="G7" s="124"/>
      <c r="H7" s="124"/>
      <c r="I7" s="125"/>
    </row>
    <row r="8" spans="2:9" ht="20.149999999999999" customHeight="1" x14ac:dyDescent="0.35">
      <c r="B8" s="123"/>
      <c r="C8" s="124"/>
      <c r="D8" s="124"/>
      <c r="E8" s="124"/>
      <c r="F8" s="124"/>
      <c r="G8" s="124"/>
      <c r="H8" s="124"/>
      <c r="I8" s="125"/>
    </row>
    <row r="9" spans="2:9" ht="20.149999999999999" customHeight="1" x14ac:dyDescent="0.35">
      <c r="B9" s="123"/>
      <c r="C9" s="124"/>
      <c r="D9" s="124"/>
      <c r="E9" s="124"/>
      <c r="F9" s="124"/>
      <c r="G9" s="124"/>
      <c r="H9" s="124"/>
      <c r="I9" s="125"/>
    </row>
    <row r="10" spans="2:9" ht="20.149999999999999" customHeight="1" x14ac:dyDescent="0.35">
      <c r="B10" s="123"/>
      <c r="C10" s="124"/>
      <c r="D10" s="124"/>
      <c r="E10" s="124"/>
      <c r="F10" s="124"/>
      <c r="G10" s="124"/>
      <c r="H10" s="124"/>
      <c r="I10" s="125"/>
    </row>
    <row r="11" spans="2:9" ht="20.149999999999999" customHeight="1" x14ac:dyDescent="0.35">
      <c r="B11" s="123"/>
      <c r="C11" s="124"/>
      <c r="D11" s="124"/>
      <c r="E11" s="124"/>
      <c r="F11" s="124"/>
      <c r="G11" s="124"/>
      <c r="H11" s="124"/>
      <c r="I11" s="125"/>
    </row>
    <row r="12" spans="2:9" ht="20.149999999999999" customHeight="1" x14ac:dyDescent="0.35">
      <c r="B12" s="123"/>
      <c r="C12" s="124"/>
      <c r="D12" s="124"/>
      <c r="E12" s="124"/>
      <c r="F12" s="124"/>
      <c r="G12" s="124"/>
      <c r="H12" s="124"/>
      <c r="I12" s="125"/>
    </row>
    <row r="13" spans="2:9" ht="20.149999999999999" customHeight="1" x14ac:dyDescent="0.35">
      <c r="B13" s="123"/>
      <c r="C13" s="124"/>
      <c r="D13" s="124"/>
      <c r="E13" s="124"/>
      <c r="F13" s="124"/>
      <c r="G13" s="124"/>
      <c r="H13" s="124"/>
      <c r="I13" s="125"/>
    </row>
    <row r="14" spans="2:9" ht="20.149999999999999" customHeight="1" x14ac:dyDescent="0.35">
      <c r="B14" s="123"/>
      <c r="C14" s="124"/>
      <c r="D14" s="124"/>
      <c r="E14" s="124"/>
      <c r="F14" s="124"/>
      <c r="G14" s="124"/>
      <c r="H14" s="124"/>
      <c r="I14" s="125"/>
    </row>
    <row r="15" spans="2:9" ht="20.149999999999999" customHeight="1" x14ac:dyDescent="0.35">
      <c r="B15" s="123"/>
      <c r="C15" s="124"/>
      <c r="D15" s="124"/>
      <c r="E15" s="124"/>
      <c r="F15" s="124"/>
      <c r="G15" s="124"/>
      <c r="H15" s="124"/>
      <c r="I15" s="125"/>
    </row>
    <row r="16" spans="2:9" ht="20.149999999999999" customHeight="1" x14ac:dyDescent="0.35">
      <c r="B16" s="123"/>
      <c r="C16" s="124"/>
      <c r="D16" s="124"/>
      <c r="E16" s="124"/>
      <c r="F16" s="124"/>
      <c r="G16" s="124"/>
      <c r="H16" s="124"/>
      <c r="I16" s="125"/>
    </row>
    <row r="17" spans="2:9" ht="20.149999999999999" customHeight="1" x14ac:dyDescent="0.35">
      <c r="B17" s="123"/>
      <c r="C17" s="124"/>
      <c r="D17" s="124"/>
      <c r="E17" s="124"/>
      <c r="F17" s="124"/>
      <c r="G17" s="124"/>
      <c r="H17" s="124"/>
      <c r="I17" s="125"/>
    </row>
    <row r="18" spans="2:9" ht="20.149999999999999" customHeight="1" x14ac:dyDescent="0.35">
      <c r="B18" s="123"/>
      <c r="C18" s="124"/>
      <c r="D18" s="124"/>
      <c r="E18" s="124"/>
      <c r="F18" s="124"/>
      <c r="G18" s="124"/>
      <c r="H18" s="124"/>
      <c r="I18" s="125"/>
    </row>
    <row r="19" spans="2:9" ht="20.149999999999999" customHeight="1" x14ac:dyDescent="0.35">
      <c r="B19" s="123"/>
      <c r="C19" s="124"/>
      <c r="D19" s="124"/>
      <c r="E19" s="124"/>
      <c r="F19" s="124"/>
      <c r="G19" s="124"/>
      <c r="H19" s="124"/>
      <c r="I19" s="125"/>
    </row>
    <row r="20" spans="2:9" ht="20.149999999999999" customHeight="1" x14ac:dyDescent="0.35">
      <c r="B20" s="123"/>
      <c r="C20" s="124"/>
      <c r="D20" s="124"/>
      <c r="E20" s="124"/>
      <c r="F20" s="124"/>
      <c r="G20" s="124"/>
      <c r="H20" s="124"/>
      <c r="I20" s="125"/>
    </row>
    <row r="21" spans="2:9" ht="15" customHeight="1" x14ac:dyDescent="0.35">
      <c r="B21" s="123"/>
      <c r="C21" s="124"/>
      <c r="D21" s="124"/>
      <c r="E21" s="124"/>
      <c r="F21" s="124"/>
      <c r="G21" s="124"/>
      <c r="H21" s="124"/>
      <c r="I21" s="125"/>
    </row>
    <row r="22" spans="2:9" ht="14.5" customHeight="1" x14ac:dyDescent="0.35">
      <c r="B22" s="123"/>
      <c r="C22" s="124"/>
      <c r="D22" s="124"/>
      <c r="E22" s="124"/>
      <c r="F22" s="124"/>
      <c r="G22" s="124"/>
      <c r="H22" s="124"/>
      <c r="I22" s="125"/>
    </row>
    <row r="23" spans="2:9" ht="15" customHeight="1" x14ac:dyDescent="0.35">
      <c r="B23" s="123"/>
      <c r="C23" s="124"/>
      <c r="D23" s="124"/>
      <c r="E23" s="124"/>
      <c r="F23" s="124"/>
      <c r="G23" s="124"/>
      <c r="H23" s="124"/>
      <c r="I23" s="125"/>
    </row>
    <row r="24" spans="2:9" ht="14.5" customHeight="1" x14ac:dyDescent="0.35">
      <c r="B24" s="123"/>
      <c r="C24" s="124"/>
      <c r="D24" s="124"/>
      <c r="E24" s="124"/>
      <c r="F24" s="124"/>
      <c r="G24" s="124"/>
      <c r="H24" s="124"/>
      <c r="I24" s="125"/>
    </row>
    <row r="25" spans="2:9" ht="14.5" customHeight="1" x14ac:dyDescent="0.35">
      <c r="B25" s="123"/>
      <c r="C25" s="124"/>
      <c r="D25" s="124"/>
      <c r="E25" s="124"/>
      <c r="F25" s="124"/>
      <c r="G25" s="124"/>
      <c r="H25" s="124"/>
      <c r="I25" s="125"/>
    </row>
    <row r="26" spans="2:9" ht="14.5" customHeight="1" x14ac:dyDescent="0.35">
      <c r="B26" s="123"/>
      <c r="C26" s="124"/>
      <c r="D26" s="124"/>
      <c r="E26" s="124"/>
      <c r="F26" s="124"/>
      <c r="G26" s="124"/>
      <c r="H26" s="124"/>
      <c r="I26" s="125"/>
    </row>
    <row r="27" spans="2:9" ht="14.5" customHeight="1" x14ac:dyDescent="0.35">
      <c r="B27" s="123"/>
      <c r="C27" s="124"/>
      <c r="D27" s="124"/>
      <c r="E27" s="124"/>
      <c r="F27" s="124"/>
      <c r="G27" s="124"/>
      <c r="H27" s="124"/>
      <c r="I27" s="125"/>
    </row>
    <row r="28" spans="2:9" ht="14.5" customHeight="1" x14ac:dyDescent="0.35">
      <c r="B28" s="123"/>
      <c r="C28" s="124"/>
      <c r="D28" s="124"/>
      <c r="E28" s="124"/>
      <c r="F28" s="124"/>
      <c r="G28" s="124"/>
      <c r="H28" s="124"/>
      <c r="I28" s="125"/>
    </row>
    <row r="29" spans="2:9" ht="14.5" customHeight="1" x14ac:dyDescent="0.35">
      <c r="B29" s="123"/>
      <c r="C29" s="124"/>
      <c r="D29" s="124"/>
      <c r="E29" s="124"/>
      <c r="F29" s="124"/>
      <c r="G29" s="124"/>
      <c r="H29" s="124"/>
      <c r="I29" s="125"/>
    </row>
    <row r="30" spans="2:9" ht="14.5" customHeight="1" x14ac:dyDescent="0.35">
      <c r="B30" s="123"/>
      <c r="C30" s="124"/>
      <c r="D30" s="124"/>
      <c r="E30" s="124"/>
      <c r="F30" s="124"/>
      <c r="G30" s="124"/>
      <c r="H30" s="124"/>
      <c r="I30" s="125"/>
    </row>
    <row r="31" spans="2:9" ht="14.5" customHeight="1" x14ac:dyDescent="0.35">
      <c r="B31" s="123"/>
      <c r="C31" s="124"/>
      <c r="D31" s="124"/>
      <c r="E31" s="124"/>
      <c r="F31" s="124"/>
      <c r="G31" s="124"/>
      <c r="H31" s="124"/>
      <c r="I31" s="125"/>
    </row>
    <row r="32" spans="2:9" ht="14.5" customHeight="1" x14ac:dyDescent="0.35">
      <c r="B32" s="123"/>
      <c r="C32" s="124"/>
      <c r="D32" s="124"/>
      <c r="E32" s="124"/>
      <c r="F32" s="124"/>
      <c r="G32" s="124"/>
      <c r="H32" s="124"/>
      <c r="I32" s="125"/>
    </row>
    <row r="33" spans="2:9" ht="14.5" customHeight="1" x14ac:dyDescent="0.35">
      <c r="B33" s="123"/>
      <c r="C33" s="124"/>
      <c r="D33" s="124"/>
      <c r="E33" s="124"/>
      <c r="F33" s="124"/>
      <c r="G33" s="124"/>
      <c r="H33" s="124"/>
      <c r="I33" s="125"/>
    </row>
    <row r="34" spans="2:9" ht="15.75" customHeight="1" x14ac:dyDescent="0.35">
      <c r="B34" s="123"/>
      <c r="C34" s="124"/>
      <c r="D34" s="124"/>
      <c r="E34" s="124"/>
      <c r="F34" s="124"/>
      <c r="G34" s="124"/>
      <c r="H34" s="124"/>
      <c r="I34" s="125"/>
    </row>
    <row r="35" spans="2:9" ht="15.75" customHeight="1" x14ac:dyDescent="0.35">
      <c r="B35" s="123"/>
      <c r="C35" s="124"/>
      <c r="D35" s="124"/>
      <c r="E35" s="124"/>
      <c r="F35" s="124"/>
      <c r="G35" s="124"/>
      <c r="H35" s="124"/>
      <c r="I35" s="125"/>
    </row>
    <row r="36" spans="2:9" ht="15.75" customHeight="1" x14ac:dyDescent="0.35">
      <c r="B36" s="123"/>
      <c r="C36" s="124"/>
      <c r="D36" s="124"/>
      <c r="E36" s="124"/>
      <c r="F36" s="124"/>
      <c r="G36" s="124"/>
      <c r="H36" s="124"/>
      <c r="I36" s="125"/>
    </row>
    <row r="37" spans="2:9" ht="15.75" customHeight="1" x14ac:dyDescent="0.35">
      <c r="B37" s="123"/>
      <c r="C37" s="124"/>
      <c r="D37" s="124"/>
      <c r="E37" s="124"/>
      <c r="F37" s="124"/>
      <c r="G37" s="124"/>
      <c r="H37" s="124"/>
      <c r="I37" s="125"/>
    </row>
    <row r="38" spans="2:9" x14ac:dyDescent="0.35">
      <c r="B38" s="123"/>
      <c r="C38" s="124"/>
      <c r="D38" s="124"/>
      <c r="E38" s="124"/>
      <c r="F38" s="124"/>
      <c r="G38" s="124"/>
      <c r="H38" s="124"/>
      <c r="I38" s="125"/>
    </row>
    <row r="39" spans="2:9" ht="17" thickBot="1" x14ac:dyDescent="0.4">
      <c r="B39" s="126" t="s">
        <v>65</v>
      </c>
      <c r="C39" s="127"/>
      <c r="D39" s="127"/>
      <c r="E39" s="127"/>
      <c r="F39" s="127"/>
      <c r="G39" s="127"/>
      <c r="H39" s="127"/>
      <c r="I39" s="128"/>
    </row>
  </sheetData>
  <mergeCells count="3">
    <mergeCell ref="B2:I2"/>
    <mergeCell ref="B3:I38"/>
    <mergeCell ref="B39:I39"/>
  </mergeCells>
  <hyperlinks>
    <hyperlink ref="B39:I39" r:id="rId1" display="1. https://www.regulations.gov/document?D=EERE-2014-BT-STD-0048-0098" xr:uid="{23546DAD-155A-44F2-A820-250162E56DD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935D3-6244-4CB6-9DEF-424E6D9768DF}">
  <dimension ref="B1:AI110"/>
  <sheetViews>
    <sheetView topLeftCell="A4" workbookViewId="0">
      <selection activeCell="B11" sqref="B11:C12"/>
    </sheetView>
    <sheetView workbookViewId="1"/>
  </sheetViews>
  <sheetFormatPr defaultColWidth="8.81640625" defaultRowHeight="14.5" x14ac:dyDescent="0.35"/>
  <cols>
    <col min="1" max="1" width="4.453125" customWidth="1"/>
    <col min="2" max="2" width="16" customWidth="1"/>
    <col min="3" max="3" width="20.81640625" customWidth="1"/>
    <col min="4" max="15" width="14.1796875" customWidth="1"/>
    <col min="25" max="25" width="8.81640625" customWidth="1"/>
    <col min="26" max="26" width="8.81640625" style="19" customWidth="1"/>
    <col min="27" max="27" width="10.54296875" style="19" customWidth="1"/>
    <col min="28" max="28" width="15.81640625" style="3" customWidth="1"/>
    <col min="29" max="29" width="3.54296875" style="3" customWidth="1"/>
    <col min="30" max="30" width="15.81640625" style="3" customWidth="1"/>
    <col min="31" max="31" width="25.453125" style="3" customWidth="1"/>
    <col min="32" max="32" width="12.453125" style="3" customWidth="1"/>
    <col min="33" max="34" width="8.81640625" style="3" customWidth="1"/>
    <col min="35" max="35" width="38.453125" style="3" customWidth="1"/>
  </cols>
  <sheetData>
    <row r="1" spans="2:35" ht="14.5" customHeight="1" x14ac:dyDescent="0.35">
      <c r="Z1" s="3"/>
      <c r="AA1" s="3"/>
      <c r="AB1" s="3" t="s">
        <v>1</v>
      </c>
    </row>
    <row r="2" spans="2:35" x14ac:dyDescent="0.35">
      <c r="B2" s="1" t="s">
        <v>66</v>
      </c>
      <c r="J2" s="143"/>
      <c r="K2" s="143"/>
      <c r="L2" s="143"/>
      <c r="M2" s="143"/>
      <c r="N2" s="65"/>
      <c r="Z2" s="3"/>
      <c r="AA2" s="3"/>
      <c r="AB2" s="3" t="s">
        <v>8</v>
      </c>
      <c r="AC2" s="3" t="s">
        <v>67</v>
      </c>
      <c r="AD2" s="3" t="s">
        <v>68</v>
      </c>
      <c r="AE2" s="3" t="s">
        <v>9</v>
      </c>
      <c r="AF2" s="3" t="s">
        <v>69</v>
      </c>
      <c r="AG2" s="3" t="s">
        <v>70</v>
      </c>
      <c r="AH2" s="3" t="s">
        <v>71</v>
      </c>
      <c r="AI2" s="3" t="s">
        <v>72</v>
      </c>
    </row>
    <row r="3" spans="2:35" ht="30" customHeight="1" x14ac:dyDescent="0.35">
      <c r="B3" s="144" t="s">
        <v>7</v>
      </c>
      <c r="C3" s="144" t="s">
        <v>5</v>
      </c>
      <c r="D3" s="146" t="s">
        <v>108</v>
      </c>
      <c r="E3" s="146"/>
      <c r="F3" s="135" t="s">
        <v>20</v>
      </c>
      <c r="G3" s="136"/>
      <c r="H3" s="137"/>
      <c r="I3" s="135" t="s">
        <v>110</v>
      </c>
      <c r="J3" s="137"/>
      <c r="N3" s="20"/>
      <c r="Z3" s="3"/>
      <c r="AA3" s="3"/>
    </row>
    <row r="4" spans="2:35" ht="43.5" x14ac:dyDescent="0.35">
      <c r="B4" s="145"/>
      <c r="C4" s="145"/>
      <c r="D4" s="61" t="s">
        <v>21</v>
      </c>
      <c r="E4" s="66" t="s">
        <v>22</v>
      </c>
      <c r="F4" s="61" t="s">
        <v>21</v>
      </c>
      <c r="G4" s="66" t="s">
        <v>23</v>
      </c>
      <c r="H4" s="66" t="s">
        <v>24</v>
      </c>
      <c r="I4" s="66" t="s">
        <v>25</v>
      </c>
      <c r="J4" s="66" t="s">
        <v>26</v>
      </c>
      <c r="N4" s="20"/>
      <c r="Z4" s="3"/>
      <c r="AA4" s="3"/>
    </row>
    <row r="5" spans="2:35" ht="30" customHeight="1" x14ac:dyDescent="0.35">
      <c r="B5" s="138" t="s">
        <v>14</v>
      </c>
      <c r="C5" s="33" t="s">
        <v>48</v>
      </c>
      <c r="D5" s="139" t="s">
        <v>54</v>
      </c>
      <c r="E5" s="139" t="s">
        <v>27</v>
      </c>
      <c r="F5" s="30" t="s">
        <v>28</v>
      </c>
      <c r="G5" s="31" t="s">
        <v>29</v>
      </c>
      <c r="H5" s="31" t="s">
        <v>30</v>
      </c>
      <c r="I5" s="141" t="s">
        <v>31</v>
      </c>
      <c r="J5" s="141" t="s">
        <v>32</v>
      </c>
      <c r="N5" s="71"/>
      <c r="Z5" s="3"/>
      <c r="AA5" s="3"/>
      <c r="AB5" s="3">
        <v>1</v>
      </c>
      <c r="AC5" s="3">
        <v>1.3</v>
      </c>
      <c r="AD5" s="3">
        <v>1.57</v>
      </c>
      <c r="AE5" s="3">
        <v>1</v>
      </c>
      <c r="AF5" s="3">
        <v>1.77</v>
      </c>
      <c r="AG5" s="3">
        <v>2.09</v>
      </c>
      <c r="AH5" s="72">
        <v>1.5343949044585992</v>
      </c>
      <c r="AI5" s="72">
        <v>1.8689473684210522</v>
      </c>
    </row>
    <row r="6" spans="2:35" ht="30" customHeight="1" x14ac:dyDescent="0.35">
      <c r="B6" s="138"/>
      <c r="C6" s="62" t="s">
        <v>49</v>
      </c>
      <c r="D6" s="140"/>
      <c r="E6" s="140"/>
      <c r="F6" s="30" t="s">
        <v>28</v>
      </c>
      <c r="G6" s="31" t="s">
        <v>33</v>
      </c>
      <c r="H6" s="31" t="s">
        <v>34</v>
      </c>
      <c r="I6" s="142"/>
      <c r="J6" s="142"/>
      <c r="N6" s="71"/>
      <c r="Z6" s="3"/>
      <c r="AA6" s="3"/>
      <c r="AB6" s="3">
        <v>2</v>
      </c>
      <c r="AC6" s="3">
        <v>1.3</v>
      </c>
      <c r="AD6" s="3">
        <v>1.57</v>
      </c>
      <c r="AE6" s="3">
        <v>2</v>
      </c>
      <c r="AF6" s="3">
        <v>1.77</v>
      </c>
      <c r="AG6" s="3">
        <v>2.09</v>
      </c>
      <c r="AH6" s="72">
        <v>1.5343949044585992</v>
      </c>
      <c r="AI6" s="72">
        <v>1.8689473684210522</v>
      </c>
    </row>
    <row r="7" spans="2:35" ht="30" customHeight="1" x14ac:dyDescent="0.35">
      <c r="B7" s="129" t="s">
        <v>15</v>
      </c>
      <c r="C7" s="130"/>
      <c r="D7" s="30" t="s">
        <v>54</v>
      </c>
      <c r="E7" s="30" t="s">
        <v>35</v>
      </c>
      <c r="F7" s="30" t="s">
        <v>28</v>
      </c>
      <c r="G7" s="30" t="s">
        <v>28</v>
      </c>
      <c r="H7" s="31" t="s">
        <v>36</v>
      </c>
      <c r="I7" s="34" t="s">
        <v>31</v>
      </c>
      <c r="J7" s="34" t="s">
        <v>37</v>
      </c>
      <c r="N7" s="71"/>
      <c r="Z7" s="3"/>
      <c r="AA7" s="3"/>
      <c r="AB7" s="3">
        <v>4</v>
      </c>
      <c r="AC7" s="3">
        <v>1.3</v>
      </c>
      <c r="AD7" s="3">
        <v>1.57</v>
      </c>
      <c r="AE7" s="3">
        <v>4</v>
      </c>
      <c r="AF7" s="3">
        <v>1.77</v>
      </c>
      <c r="AG7" s="3">
        <v>2.09</v>
      </c>
      <c r="AH7" s="72">
        <v>1.5343949044585992</v>
      </c>
      <c r="AI7" s="72">
        <v>1.8689473684210522</v>
      </c>
    </row>
    <row r="8" spans="2:35" ht="16.5" x14ac:dyDescent="0.35">
      <c r="B8" s="2"/>
      <c r="Z8" s="3"/>
      <c r="AA8" s="3"/>
      <c r="AB8" s="3">
        <v>6</v>
      </c>
      <c r="AC8" s="3">
        <v>1.3</v>
      </c>
      <c r="AD8" s="3">
        <v>1.57</v>
      </c>
      <c r="AE8" s="3">
        <v>6</v>
      </c>
      <c r="AF8" s="3">
        <v>1.77</v>
      </c>
      <c r="AG8" s="3">
        <v>2.09</v>
      </c>
      <c r="AH8" s="72">
        <v>1.5343949044585992</v>
      </c>
      <c r="AI8" s="72">
        <v>1.8689473684210522</v>
      </c>
    </row>
    <row r="9" spans="2:35" ht="16.5" x14ac:dyDescent="0.35">
      <c r="B9" s="2"/>
      <c r="Z9" s="3"/>
      <c r="AA9" s="3"/>
      <c r="AH9" s="72"/>
      <c r="AI9" s="72"/>
    </row>
    <row r="10" spans="2:35" x14ac:dyDescent="0.35">
      <c r="B10" s="1" t="s">
        <v>73</v>
      </c>
      <c r="Z10" s="3"/>
      <c r="AA10" s="3"/>
      <c r="AH10" s="72"/>
      <c r="AI10" s="72"/>
    </row>
    <row r="11" spans="2:35" ht="29.5" customHeight="1" x14ac:dyDescent="0.35">
      <c r="B11" s="131" t="s">
        <v>7</v>
      </c>
      <c r="C11" s="132"/>
      <c r="D11" s="135" t="s">
        <v>109</v>
      </c>
      <c r="E11" s="136"/>
      <c r="F11" s="137"/>
      <c r="G11" s="135" t="s">
        <v>107</v>
      </c>
      <c r="H11" s="136"/>
      <c r="I11" s="137"/>
      <c r="J11" s="135" t="s">
        <v>20</v>
      </c>
      <c r="K11" s="136"/>
      <c r="L11" s="137"/>
      <c r="M11" s="135" t="s">
        <v>110</v>
      </c>
      <c r="N11" s="136"/>
      <c r="O11" s="137"/>
      <c r="Z11" s="3"/>
      <c r="AA11" s="3"/>
      <c r="AH11" s="72"/>
      <c r="AI11" s="72"/>
    </row>
    <row r="12" spans="2:35" ht="29.5" customHeight="1" x14ac:dyDescent="0.35">
      <c r="B12" s="133"/>
      <c r="C12" s="134"/>
      <c r="D12" s="61" t="s">
        <v>21</v>
      </c>
      <c r="E12" s="66" t="s">
        <v>22</v>
      </c>
      <c r="F12" s="61" t="s">
        <v>38</v>
      </c>
      <c r="G12" s="61" t="s">
        <v>21</v>
      </c>
      <c r="H12" s="66" t="s">
        <v>22</v>
      </c>
      <c r="I12" s="61" t="s">
        <v>38</v>
      </c>
      <c r="J12" s="61" t="s">
        <v>21</v>
      </c>
      <c r="K12" s="66" t="s">
        <v>22</v>
      </c>
      <c r="L12" s="66" t="s">
        <v>38</v>
      </c>
      <c r="M12" s="66" t="s">
        <v>25</v>
      </c>
      <c r="N12" s="66" t="s">
        <v>26</v>
      </c>
      <c r="O12" s="66" t="s">
        <v>39</v>
      </c>
      <c r="Z12" s="3"/>
      <c r="AA12" s="3"/>
      <c r="AH12" s="72"/>
      <c r="AI12" s="72"/>
    </row>
    <row r="13" spans="2:35" ht="29.5" customHeight="1" x14ac:dyDescent="0.35">
      <c r="B13" s="129" t="s">
        <v>14</v>
      </c>
      <c r="C13" s="130"/>
      <c r="D13" s="30" t="s">
        <v>54</v>
      </c>
      <c r="E13" s="63" t="s">
        <v>27</v>
      </c>
      <c r="F13" s="63" t="s">
        <v>40</v>
      </c>
      <c r="G13" s="30" t="s">
        <v>54</v>
      </c>
      <c r="H13" s="63" t="s">
        <v>41</v>
      </c>
      <c r="I13" s="63" t="s">
        <v>42</v>
      </c>
      <c r="J13" s="30" t="s">
        <v>29</v>
      </c>
      <c r="K13" s="31" t="s">
        <v>4</v>
      </c>
      <c r="L13" s="35" t="s">
        <v>43</v>
      </c>
      <c r="M13" s="64" t="s">
        <v>31</v>
      </c>
      <c r="N13" s="64" t="s">
        <v>32</v>
      </c>
      <c r="O13" s="64" t="s">
        <v>44</v>
      </c>
      <c r="Z13" s="3"/>
      <c r="AA13" s="3"/>
      <c r="AH13" s="72"/>
      <c r="AI13" s="72"/>
    </row>
    <row r="14" spans="2:35" ht="29.5" customHeight="1" x14ac:dyDescent="0.35">
      <c r="B14" s="129" t="s">
        <v>15</v>
      </c>
      <c r="C14" s="130"/>
      <c r="D14" s="30" t="s">
        <v>54</v>
      </c>
      <c r="E14" s="30" t="s">
        <v>35</v>
      </c>
      <c r="F14" s="30" t="s">
        <v>55</v>
      </c>
      <c r="G14" s="30" t="s">
        <v>54</v>
      </c>
      <c r="H14" s="30" t="s">
        <v>36</v>
      </c>
      <c r="I14" s="30" t="s">
        <v>56</v>
      </c>
      <c r="J14" s="30" t="s">
        <v>28</v>
      </c>
      <c r="K14" s="31" t="s">
        <v>4</v>
      </c>
      <c r="L14" s="31" t="s">
        <v>45</v>
      </c>
      <c r="M14" s="34" t="s">
        <v>31</v>
      </c>
      <c r="N14" s="34" t="s">
        <v>37</v>
      </c>
      <c r="O14" s="34" t="s">
        <v>46</v>
      </c>
      <c r="Z14" s="3"/>
      <c r="AA14" s="3"/>
      <c r="AH14" s="72"/>
      <c r="AI14" s="72"/>
    </row>
    <row r="15" spans="2:35" ht="16.5" x14ac:dyDescent="0.35">
      <c r="B15" s="2"/>
      <c r="Z15" s="3"/>
      <c r="AA15" s="3"/>
      <c r="AH15" s="72"/>
      <c r="AI15" s="72"/>
    </row>
    <row r="16" spans="2:35" ht="16.5" x14ac:dyDescent="0.35">
      <c r="B16" s="2"/>
      <c r="Z16" s="3"/>
      <c r="AA16" s="3"/>
      <c r="AH16" s="72"/>
      <c r="AI16" s="72"/>
    </row>
    <row r="17" spans="26:35" x14ac:dyDescent="0.35">
      <c r="Z17" s="3"/>
      <c r="AA17" s="3"/>
      <c r="AB17" s="3">
        <v>7</v>
      </c>
      <c r="AC17" s="3">
        <v>1.3</v>
      </c>
      <c r="AD17" s="3">
        <v>1.57</v>
      </c>
      <c r="AE17" s="3">
        <v>7</v>
      </c>
      <c r="AF17" s="3">
        <v>1.77</v>
      </c>
      <c r="AG17" s="3">
        <v>2.09</v>
      </c>
      <c r="AH17" s="72">
        <v>1.5343949044585992</v>
      </c>
      <c r="AI17" s="72">
        <v>1.8689473684210522</v>
      </c>
    </row>
    <row r="18" spans="26:35" x14ac:dyDescent="0.35">
      <c r="Z18" s="3"/>
      <c r="AA18" s="3"/>
      <c r="AB18" s="3">
        <v>8</v>
      </c>
      <c r="AC18" s="3">
        <v>1.3</v>
      </c>
      <c r="AD18" s="3">
        <v>1.57</v>
      </c>
      <c r="AE18" s="3">
        <v>8</v>
      </c>
      <c r="AF18" s="3">
        <v>1.77</v>
      </c>
      <c r="AG18" s="3">
        <v>2.09</v>
      </c>
      <c r="AH18" s="72">
        <v>1.5343949044585992</v>
      </c>
      <c r="AI18" s="72">
        <v>1.8689473684210522</v>
      </c>
    </row>
    <row r="19" spans="26:35" x14ac:dyDescent="0.35">
      <c r="Z19" s="3"/>
      <c r="AA19" s="3"/>
      <c r="AB19" s="3">
        <v>9</v>
      </c>
      <c r="AC19" s="3">
        <v>1.3</v>
      </c>
      <c r="AD19" s="3">
        <v>1.57</v>
      </c>
      <c r="AE19" s="3">
        <v>8</v>
      </c>
      <c r="AF19" s="3">
        <v>2.41</v>
      </c>
      <c r="AG19" s="3">
        <v>3.52</v>
      </c>
      <c r="AH19" s="72">
        <v>1.5343949044585992</v>
      </c>
      <c r="AI19" s="72">
        <v>2.6792592592592595</v>
      </c>
    </row>
    <row r="20" spans="26:35" x14ac:dyDescent="0.35">
      <c r="Z20" s="3"/>
      <c r="AA20" s="3"/>
      <c r="AB20" s="3">
        <v>10</v>
      </c>
      <c r="AC20" s="3">
        <v>1.3</v>
      </c>
      <c r="AD20" s="3">
        <v>1.57</v>
      </c>
      <c r="AE20" s="3">
        <v>9</v>
      </c>
      <c r="AF20" s="3">
        <v>2.41</v>
      </c>
      <c r="AG20" s="3">
        <v>3.52</v>
      </c>
      <c r="AH20" s="72">
        <v>1.5343949044585992</v>
      </c>
      <c r="AI20" s="72">
        <v>2.6792592592592595</v>
      </c>
    </row>
    <row r="21" spans="26:35" x14ac:dyDescent="0.35">
      <c r="Z21" s="3"/>
      <c r="AA21" s="3"/>
      <c r="AB21" s="3">
        <v>11</v>
      </c>
      <c r="AC21" s="3">
        <v>1.3</v>
      </c>
      <c r="AD21" s="3">
        <v>1.57</v>
      </c>
      <c r="AE21" s="3">
        <v>10</v>
      </c>
      <c r="AF21" s="3">
        <v>2.41</v>
      </c>
      <c r="AG21" s="3">
        <v>3.52</v>
      </c>
      <c r="AH21" s="72">
        <v>1.5343949044585992</v>
      </c>
      <c r="AI21" s="72">
        <v>2.6792592592592595</v>
      </c>
    </row>
    <row r="22" spans="26:35" x14ac:dyDescent="0.35">
      <c r="Z22" s="3"/>
      <c r="AA22" s="3"/>
      <c r="AB22" s="3">
        <v>12</v>
      </c>
      <c r="AC22" s="3">
        <v>1.3</v>
      </c>
      <c r="AD22" s="3">
        <v>1.57</v>
      </c>
      <c r="AE22" s="3">
        <v>11</v>
      </c>
      <c r="AF22" s="3">
        <v>2.41</v>
      </c>
      <c r="AG22" s="3">
        <v>3.52</v>
      </c>
      <c r="AH22" s="72">
        <v>1.5343949044585992</v>
      </c>
      <c r="AI22" s="72">
        <v>2.6792592592592595</v>
      </c>
    </row>
    <row r="23" spans="26:35" x14ac:dyDescent="0.35">
      <c r="Z23" s="3"/>
      <c r="AA23" s="3"/>
      <c r="AB23" s="3">
        <v>13</v>
      </c>
      <c r="AC23" s="3">
        <v>1.3</v>
      </c>
      <c r="AD23" s="3">
        <v>1.57</v>
      </c>
      <c r="AE23" s="3">
        <v>12</v>
      </c>
      <c r="AF23" s="3">
        <v>2.41</v>
      </c>
      <c r="AG23" s="3">
        <v>3.52</v>
      </c>
      <c r="AH23" s="72">
        <v>1.5343949044585992</v>
      </c>
      <c r="AI23" s="72">
        <v>2.6792592592592595</v>
      </c>
    </row>
    <row r="24" spans="26:35" x14ac:dyDescent="0.35">
      <c r="Z24" s="3"/>
      <c r="AA24" s="3"/>
      <c r="AB24" s="3">
        <v>14</v>
      </c>
      <c r="AC24" s="3">
        <v>1.3</v>
      </c>
      <c r="AD24" s="3">
        <v>1.57</v>
      </c>
      <c r="AE24" s="3">
        <v>13</v>
      </c>
      <c r="AF24" s="3">
        <v>2.41</v>
      </c>
      <c r="AG24" s="3">
        <v>3.52</v>
      </c>
      <c r="AH24" s="72">
        <v>1.5343949044585992</v>
      </c>
      <c r="AI24" s="72">
        <v>2.6792592592592595</v>
      </c>
    </row>
    <row r="25" spans="26:35" x14ac:dyDescent="0.35">
      <c r="Z25" s="3"/>
      <c r="AA25" s="3"/>
      <c r="AB25" s="3">
        <v>15</v>
      </c>
      <c r="AC25" s="3">
        <v>1.3</v>
      </c>
      <c r="AD25" s="3">
        <v>1.57</v>
      </c>
      <c r="AE25" s="3">
        <v>14</v>
      </c>
      <c r="AF25" s="3">
        <v>2.41</v>
      </c>
      <c r="AG25" s="3">
        <v>3.52</v>
      </c>
      <c r="AH25" s="72">
        <v>1.5343949044585992</v>
      </c>
      <c r="AI25" s="72">
        <v>2.6792592592592595</v>
      </c>
    </row>
    <row r="26" spans="26:35" x14ac:dyDescent="0.35">
      <c r="Z26" s="3"/>
      <c r="AA26" s="3"/>
      <c r="AB26" s="3">
        <v>16</v>
      </c>
      <c r="AC26" s="3">
        <v>1.3</v>
      </c>
      <c r="AD26" s="3">
        <v>1.57</v>
      </c>
      <c r="AE26" s="3">
        <v>15</v>
      </c>
      <c r="AF26" s="3">
        <v>2.41</v>
      </c>
      <c r="AG26" s="3">
        <v>3.52</v>
      </c>
      <c r="AH26" s="72">
        <v>1.5343949044585992</v>
      </c>
      <c r="AI26" s="72">
        <v>2.6792592592592595</v>
      </c>
    </row>
    <row r="27" spans="26:35" x14ac:dyDescent="0.35">
      <c r="Z27" s="3"/>
      <c r="AA27" s="3"/>
      <c r="AB27" s="3">
        <v>17</v>
      </c>
      <c r="AC27" s="3">
        <v>1.3</v>
      </c>
      <c r="AD27" s="3">
        <v>1.57</v>
      </c>
      <c r="AE27" s="3">
        <v>16</v>
      </c>
      <c r="AF27" s="3">
        <v>2.41</v>
      </c>
      <c r="AG27" s="3">
        <v>3.52</v>
      </c>
      <c r="AH27" s="72">
        <v>1.5343949044585992</v>
      </c>
      <c r="AI27" s="72">
        <v>2.6792592592592595</v>
      </c>
    </row>
    <row r="28" spans="26:35" x14ac:dyDescent="0.35">
      <c r="Z28" s="3"/>
      <c r="AA28" s="3"/>
      <c r="AB28" s="3">
        <v>18</v>
      </c>
      <c r="AC28" s="3">
        <v>1.3</v>
      </c>
      <c r="AD28" s="3">
        <v>1.57</v>
      </c>
      <c r="AE28" s="3">
        <v>17</v>
      </c>
      <c r="AF28" s="3">
        <v>2.41</v>
      </c>
      <c r="AG28" s="3">
        <v>3.52</v>
      </c>
      <c r="AH28" s="72">
        <v>1.5343949044585992</v>
      </c>
      <c r="AI28" s="72">
        <v>2.6792592592592595</v>
      </c>
    </row>
    <row r="29" spans="26:35" x14ac:dyDescent="0.35">
      <c r="Z29" s="3"/>
      <c r="AA29" s="3"/>
      <c r="AB29" s="3">
        <v>19</v>
      </c>
      <c r="AC29" s="3">
        <v>1.3</v>
      </c>
      <c r="AD29" s="3">
        <v>1.57</v>
      </c>
      <c r="AE29" s="3">
        <v>18</v>
      </c>
      <c r="AF29" s="3">
        <v>2.41</v>
      </c>
      <c r="AG29" s="3">
        <v>3.52</v>
      </c>
      <c r="AH29" s="72">
        <v>1.5343949044585992</v>
      </c>
      <c r="AI29" s="72">
        <v>2.6792592592592595</v>
      </c>
    </row>
    <row r="30" spans="26:35" x14ac:dyDescent="0.35">
      <c r="Z30" s="3"/>
      <c r="AA30" s="3"/>
      <c r="AB30" s="3">
        <v>20</v>
      </c>
      <c r="AC30" s="3">
        <v>1.3</v>
      </c>
      <c r="AD30" s="3">
        <v>1.57</v>
      </c>
      <c r="AE30" s="3">
        <v>19</v>
      </c>
      <c r="AF30" s="3">
        <v>2.41</v>
      </c>
      <c r="AG30" s="3">
        <v>3.52</v>
      </c>
      <c r="AH30" s="72">
        <v>1.5343949044585992</v>
      </c>
      <c r="AI30" s="72">
        <v>2.6792592592592595</v>
      </c>
    </row>
    <row r="31" spans="26:35" x14ac:dyDescent="0.35">
      <c r="Z31" s="3"/>
      <c r="AA31" s="3"/>
      <c r="AB31" s="3">
        <v>21</v>
      </c>
      <c r="AC31" s="3">
        <v>1.3</v>
      </c>
      <c r="AD31" s="3">
        <v>1.57</v>
      </c>
      <c r="AE31" s="3">
        <v>20</v>
      </c>
      <c r="AF31" s="3">
        <v>2.41</v>
      </c>
      <c r="AG31" s="3">
        <v>3.52</v>
      </c>
      <c r="AH31" s="72">
        <v>1.5343949044585992</v>
      </c>
      <c r="AI31" s="72">
        <v>2.6792592592592595</v>
      </c>
    </row>
    <row r="32" spans="26:35" x14ac:dyDescent="0.35">
      <c r="Z32" s="3"/>
      <c r="AA32" s="3"/>
      <c r="AB32" s="3">
        <v>22</v>
      </c>
      <c r="AC32" s="3">
        <v>1.3</v>
      </c>
      <c r="AD32" s="3">
        <v>1.57</v>
      </c>
      <c r="AH32" s="72">
        <v>1.5343949044585992</v>
      </c>
    </row>
    <row r="33" spans="26:34" x14ac:dyDescent="0.35">
      <c r="Z33" s="3"/>
      <c r="AA33" s="3"/>
      <c r="AB33" s="3">
        <v>23</v>
      </c>
      <c r="AC33" s="3">
        <v>1.3</v>
      </c>
      <c r="AD33" s="3">
        <v>1.57</v>
      </c>
      <c r="AH33" s="72">
        <v>1.5343949044585992</v>
      </c>
    </row>
    <row r="34" spans="26:34" x14ac:dyDescent="0.35">
      <c r="Z34" s="3"/>
      <c r="AA34" s="3"/>
      <c r="AB34" s="3">
        <v>24</v>
      </c>
      <c r="AC34" s="3">
        <v>1.3</v>
      </c>
      <c r="AD34" s="3">
        <v>1.57</v>
      </c>
      <c r="AH34" s="72">
        <v>1.5343949044585992</v>
      </c>
    </row>
    <row r="35" spans="26:34" x14ac:dyDescent="0.35">
      <c r="Z35" s="3"/>
      <c r="AA35" s="3"/>
      <c r="AB35" s="3">
        <v>25</v>
      </c>
      <c r="AC35" s="3">
        <v>1.3</v>
      </c>
      <c r="AD35" s="3">
        <v>1.57</v>
      </c>
      <c r="AH35" s="72">
        <v>1.5343949044585992</v>
      </c>
    </row>
    <row r="36" spans="26:34" x14ac:dyDescent="0.35">
      <c r="Z36" s="3"/>
      <c r="AA36" s="3"/>
      <c r="AB36" s="3">
        <v>25</v>
      </c>
      <c r="AC36" s="3">
        <v>1.6</v>
      </c>
      <c r="AD36" s="3">
        <v>1.8</v>
      </c>
      <c r="AH36" s="72">
        <v>1.6463333333333334</v>
      </c>
    </row>
    <row r="37" spans="26:34" x14ac:dyDescent="0.35">
      <c r="Z37" s="3"/>
      <c r="AA37" s="3"/>
      <c r="AB37" s="3">
        <v>27</v>
      </c>
      <c r="AC37" s="3">
        <v>1.6</v>
      </c>
      <c r="AD37" s="3">
        <v>1.8</v>
      </c>
      <c r="AH37" s="72">
        <v>1.6463333333333334</v>
      </c>
    </row>
    <row r="38" spans="26:34" x14ac:dyDescent="0.35">
      <c r="Z38" s="3"/>
      <c r="AA38" s="3"/>
      <c r="AB38" s="3">
        <v>28</v>
      </c>
      <c r="AC38" s="3">
        <v>1.6</v>
      </c>
      <c r="AD38" s="3">
        <v>1.8</v>
      </c>
      <c r="AH38" s="72">
        <v>1.6463333333333334</v>
      </c>
    </row>
    <row r="39" spans="26:34" x14ac:dyDescent="0.35">
      <c r="Z39" s="3"/>
      <c r="AA39" s="3"/>
      <c r="AB39" s="3">
        <v>29</v>
      </c>
      <c r="AC39" s="3">
        <v>1.6</v>
      </c>
      <c r="AD39" s="3">
        <v>1.8</v>
      </c>
      <c r="AH39" s="72">
        <v>1.6463333333333334</v>
      </c>
    </row>
    <row r="40" spans="26:34" x14ac:dyDescent="0.35">
      <c r="Z40" s="3"/>
      <c r="AA40" s="3"/>
      <c r="AB40" s="3">
        <v>30</v>
      </c>
      <c r="AC40" s="3">
        <v>1.6</v>
      </c>
      <c r="AD40" s="3">
        <v>1.8</v>
      </c>
      <c r="AH40" s="72">
        <v>1.6463333333333334</v>
      </c>
    </row>
    <row r="41" spans="26:34" x14ac:dyDescent="0.35">
      <c r="Z41" s="3"/>
      <c r="AA41" s="3"/>
      <c r="AB41" s="3">
        <v>31</v>
      </c>
      <c r="AC41" s="3">
        <v>1.6</v>
      </c>
      <c r="AD41" s="3">
        <v>1.8</v>
      </c>
      <c r="AH41" s="72">
        <v>1.6463333333333334</v>
      </c>
    </row>
    <row r="42" spans="26:34" x14ac:dyDescent="0.35">
      <c r="Z42" s="3"/>
      <c r="AA42" s="3"/>
      <c r="AB42" s="3">
        <v>32</v>
      </c>
      <c r="AC42" s="3">
        <v>1.6</v>
      </c>
      <c r="AD42" s="3">
        <v>1.8</v>
      </c>
      <c r="AH42" s="72">
        <v>1.6463333333333334</v>
      </c>
    </row>
    <row r="43" spans="26:34" x14ac:dyDescent="0.35">
      <c r="Z43" s="3"/>
      <c r="AA43" s="3"/>
      <c r="AB43" s="3">
        <v>33</v>
      </c>
      <c r="AC43" s="3">
        <v>1.6</v>
      </c>
      <c r="AD43" s="3">
        <v>1.8</v>
      </c>
      <c r="AH43" s="72">
        <v>1.6463333333333334</v>
      </c>
    </row>
    <row r="44" spans="26:34" x14ac:dyDescent="0.35">
      <c r="Z44" s="3"/>
      <c r="AA44" s="3"/>
      <c r="AB44" s="3">
        <v>34</v>
      </c>
      <c r="AC44" s="3">
        <v>1.6</v>
      </c>
      <c r="AD44" s="3">
        <v>1.8</v>
      </c>
      <c r="AH44" s="72">
        <v>1.6463333333333334</v>
      </c>
    </row>
    <row r="45" spans="26:34" x14ac:dyDescent="0.35">
      <c r="Z45" s="3"/>
      <c r="AA45" s="3"/>
      <c r="AB45" s="3">
        <v>35</v>
      </c>
      <c r="AC45" s="3">
        <v>1.6</v>
      </c>
      <c r="AD45" s="3">
        <v>1.8</v>
      </c>
      <c r="AH45" s="72">
        <v>1.6463333333333334</v>
      </c>
    </row>
    <row r="46" spans="26:34" x14ac:dyDescent="0.35">
      <c r="Z46" s="3"/>
      <c r="AA46" s="3"/>
      <c r="AB46" s="3">
        <v>36</v>
      </c>
      <c r="AC46" s="3">
        <v>1.6</v>
      </c>
      <c r="AD46" s="3">
        <v>1.8</v>
      </c>
      <c r="AH46" s="72">
        <v>1.6463333333333334</v>
      </c>
    </row>
    <row r="47" spans="26:34" x14ac:dyDescent="0.35">
      <c r="Z47" s="3"/>
      <c r="AA47" s="3"/>
      <c r="AB47" s="3">
        <v>37</v>
      </c>
      <c r="AC47" s="3">
        <v>1.6</v>
      </c>
      <c r="AD47" s="3">
        <v>1.8</v>
      </c>
      <c r="AH47" s="72">
        <v>1.6463333333333334</v>
      </c>
    </row>
    <row r="48" spans="26:34" x14ac:dyDescent="0.35">
      <c r="Z48" s="3"/>
      <c r="AA48" s="3"/>
      <c r="AB48" s="3">
        <v>38</v>
      </c>
      <c r="AC48" s="3">
        <v>1.6</v>
      </c>
      <c r="AD48" s="3">
        <v>1.8</v>
      </c>
      <c r="AH48" s="72">
        <v>1.6463333333333334</v>
      </c>
    </row>
    <row r="49" spans="26:34" x14ac:dyDescent="0.35">
      <c r="Z49" s="3"/>
      <c r="AA49" s="3"/>
      <c r="AB49" s="3">
        <v>39</v>
      </c>
      <c r="AC49" s="3">
        <v>1.6</v>
      </c>
      <c r="AD49" s="3">
        <v>1.8</v>
      </c>
      <c r="AH49" s="72">
        <v>1.6463333333333334</v>
      </c>
    </row>
    <row r="50" spans="26:34" x14ac:dyDescent="0.35">
      <c r="Z50" s="3"/>
      <c r="AA50" s="3"/>
      <c r="AB50" s="3">
        <v>40</v>
      </c>
      <c r="AC50" s="3">
        <v>1.6</v>
      </c>
      <c r="AD50" s="3">
        <v>1.8</v>
      </c>
      <c r="AH50" s="72">
        <v>1.6463333333333334</v>
      </c>
    </row>
    <row r="51" spans="26:34" x14ac:dyDescent="0.35">
      <c r="Z51" s="3"/>
      <c r="AA51" s="3"/>
      <c r="AB51" s="3">
        <v>41</v>
      </c>
      <c r="AC51" s="3">
        <v>1.6</v>
      </c>
      <c r="AD51" s="3">
        <v>1.8</v>
      </c>
      <c r="AH51" s="72">
        <v>1.6463333333333334</v>
      </c>
    </row>
    <row r="52" spans="26:34" x14ac:dyDescent="0.35">
      <c r="Z52" s="3"/>
      <c r="AA52" s="3"/>
      <c r="AB52" s="3">
        <v>42</v>
      </c>
      <c r="AC52" s="3">
        <v>1.6</v>
      </c>
      <c r="AD52" s="3">
        <v>1.8</v>
      </c>
      <c r="AH52" s="72">
        <v>1.6463333333333334</v>
      </c>
    </row>
    <row r="53" spans="26:34" x14ac:dyDescent="0.35">
      <c r="Z53" s="3"/>
      <c r="AA53" s="3"/>
      <c r="AB53" s="3">
        <v>43</v>
      </c>
      <c r="AC53" s="3">
        <v>1.6</v>
      </c>
      <c r="AD53" s="3">
        <v>1.8</v>
      </c>
      <c r="AH53" s="72">
        <v>1.6463333333333334</v>
      </c>
    </row>
    <row r="54" spans="26:34" x14ac:dyDescent="0.35">
      <c r="Z54" s="3"/>
      <c r="AA54" s="3"/>
      <c r="AB54" s="3">
        <v>44</v>
      </c>
      <c r="AC54" s="3">
        <v>1.6</v>
      </c>
      <c r="AD54" s="3">
        <v>1.8</v>
      </c>
      <c r="AH54" s="72">
        <v>1.6463333333333334</v>
      </c>
    </row>
    <row r="55" spans="26:34" x14ac:dyDescent="0.35">
      <c r="Z55" s="3"/>
      <c r="AA55" s="3"/>
      <c r="AB55" s="3">
        <v>45</v>
      </c>
      <c r="AC55" s="3">
        <v>1.6</v>
      </c>
      <c r="AD55" s="3">
        <v>1.8</v>
      </c>
      <c r="AH55" s="72">
        <v>1.6463333333333334</v>
      </c>
    </row>
    <row r="56" spans="26:34" x14ac:dyDescent="0.35">
      <c r="Z56" s="3"/>
      <c r="AA56" s="3"/>
      <c r="AB56" s="3">
        <v>46</v>
      </c>
      <c r="AC56" s="3">
        <v>1.6</v>
      </c>
      <c r="AD56" s="3">
        <v>1.8</v>
      </c>
      <c r="AH56" s="72">
        <v>1.6463333333333334</v>
      </c>
    </row>
    <row r="57" spans="26:34" x14ac:dyDescent="0.35">
      <c r="Z57" s="3"/>
      <c r="AA57" s="3"/>
      <c r="AB57" s="3">
        <v>47</v>
      </c>
      <c r="AC57" s="3">
        <v>1.6</v>
      </c>
      <c r="AD57" s="3">
        <v>1.8</v>
      </c>
      <c r="AH57" s="72">
        <v>1.6463333333333334</v>
      </c>
    </row>
    <row r="58" spans="26:34" x14ac:dyDescent="0.35">
      <c r="Z58" s="3"/>
      <c r="AA58" s="3"/>
      <c r="AB58" s="3">
        <v>48</v>
      </c>
      <c r="AC58" s="3">
        <v>1.6</v>
      </c>
      <c r="AD58" s="3">
        <v>1.8</v>
      </c>
      <c r="AH58" s="72">
        <v>1.6463333333333334</v>
      </c>
    </row>
    <row r="59" spans="26:34" x14ac:dyDescent="0.35">
      <c r="Z59" s="3"/>
      <c r="AA59" s="3"/>
      <c r="AB59" s="3">
        <v>49</v>
      </c>
      <c r="AC59" s="3">
        <v>1.6</v>
      </c>
      <c r="AD59" s="3">
        <v>1.8</v>
      </c>
      <c r="AH59" s="72">
        <v>1.6463333333333334</v>
      </c>
    </row>
    <row r="60" spans="26:34" x14ac:dyDescent="0.35">
      <c r="Z60" s="3"/>
      <c r="AA60" s="3"/>
      <c r="AB60" s="3">
        <v>50</v>
      </c>
      <c r="AC60" s="3">
        <v>1.6</v>
      </c>
      <c r="AD60" s="3">
        <v>1.8</v>
      </c>
      <c r="AH60" s="72">
        <v>1.6463333333333334</v>
      </c>
    </row>
    <row r="61" spans="26:34" x14ac:dyDescent="0.35">
      <c r="Z61" s="3"/>
      <c r="AA61" s="3"/>
      <c r="AB61" s="3">
        <v>50</v>
      </c>
      <c r="AC61" s="3">
        <v>2.8</v>
      </c>
      <c r="AD61" s="3">
        <v>3.66</v>
      </c>
      <c r="AH61" s="72">
        <v>2.1874999999999996</v>
      </c>
    </row>
    <row r="62" spans="26:34" x14ac:dyDescent="0.35">
      <c r="Z62" s="3"/>
      <c r="AA62" s="3"/>
      <c r="AB62" s="3">
        <v>52</v>
      </c>
      <c r="AC62" s="3">
        <v>2.8</v>
      </c>
      <c r="AD62" s="3">
        <v>3.66</v>
      </c>
      <c r="AH62" s="72">
        <v>2.1874999999999996</v>
      </c>
    </row>
    <row r="63" spans="26:34" x14ac:dyDescent="0.35">
      <c r="Z63" s="3"/>
      <c r="AA63" s="3"/>
      <c r="AB63" s="3">
        <v>53</v>
      </c>
      <c r="AC63" s="3">
        <v>2.8</v>
      </c>
      <c r="AD63" s="3">
        <v>3.66</v>
      </c>
      <c r="AH63" s="72">
        <v>2.1874999999999996</v>
      </c>
    </row>
    <row r="64" spans="26:34" x14ac:dyDescent="0.35">
      <c r="Z64" s="3"/>
      <c r="AA64" s="3"/>
      <c r="AB64" s="3">
        <v>54</v>
      </c>
      <c r="AC64" s="3">
        <v>2.8</v>
      </c>
      <c r="AD64" s="3">
        <v>3.66</v>
      </c>
      <c r="AH64" s="72">
        <v>2.1874999999999996</v>
      </c>
    </row>
    <row r="65" spans="26:34" x14ac:dyDescent="0.35">
      <c r="Z65" s="3"/>
      <c r="AA65" s="3"/>
      <c r="AB65" s="3">
        <v>55</v>
      </c>
      <c r="AC65" s="3">
        <v>2.8</v>
      </c>
      <c r="AD65" s="3">
        <v>3.66</v>
      </c>
      <c r="AH65" s="72">
        <v>2.1874999999999996</v>
      </c>
    </row>
    <row r="66" spans="26:34" x14ac:dyDescent="0.35">
      <c r="Z66" s="3"/>
      <c r="AA66" s="3"/>
      <c r="AB66" s="3">
        <v>56</v>
      </c>
      <c r="AC66" s="3">
        <v>2.8</v>
      </c>
      <c r="AD66" s="3">
        <v>3.66</v>
      </c>
      <c r="AH66" s="72">
        <v>2.1874999999999996</v>
      </c>
    </row>
    <row r="67" spans="26:34" x14ac:dyDescent="0.35">
      <c r="Z67" s="3"/>
      <c r="AA67" s="3"/>
      <c r="AB67" s="3">
        <v>57</v>
      </c>
      <c r="AC67" s="3">
        <v>2.8</v>
      </c>
      <c r="AD67" s="3">
        <v>3.66</v>
      </c>
      <c r="AH67" s="72">
        <v>2.1874999999999996</v>
      </c>
    </row>
    <row r="68" spans="26:34" x14ac:dyDescent="0.35">
      <c r="Z68" s="3"/>
      <c r="AA68" s="3"/>
      <c r="AB68" s="3">
        <v>58</v>
      </c>
      <c r="AC68" s="3">
        <v>2.8</v>
      </c>
      <c r="AD68" s="3">
        <v>3.66</v>
      </c>
      <c r="AH68" s="72">
        <v>2.1874999999999996</v>
      </c>
    </row>
    <row r="69" spans="26:34" x14ac:dyDescent="0.35">
      <c r="Z69" s="3"/>
      <c r="AA69" s="3"/>
      <c r="AB69" s="3">
        <v>59</v>
      </c>
      <c r="AC69" s="3">
        <v>2.8</v>
      </c>
      <c r="AD69" s="3">
        <v>3.66</v>
      </c>
      <c r="AH69" s="72">
        <v>2.1874999999999996</v>
      </c>
    </row>
    <row r="70" spans="26:34" x14ac:dyDescent="0.35">
      <c r="Z70" s="3"/>
      <c r="AA70" s="3"/>
      <c r="AB70" s="3">
        <v>60</v>
      </c>
      <c r="AC70" s="3">
        <v>2.8</v>
      </c>
      <c r="AD70" s="3">
        <v>3.66</v>
      </c>
      <c r="AH70" s="72">
        <v>2.1874999999999996</v>
      </c>
    </row>
    <row r="71" spans="26:34" x14ac:dyDescent="0.35">
      <c r="Z71" s="3"/>
      <c r="AA71" s="3"/>
      <c r="AB71" s="3">
        <v>61</v>
      </c>
      <c r="AC71" s="3">
        <v>2.8</v>
      </c>
      <c r="AD71" s="3">
        <v>3.66</v>
      </c>
      <c r="AH71" s="72">
        <v>2.1874999999999996</v>
      </c>
    </row>
    <row r="72" spans="26:34" x14ac:dyDescent="0.35">
      <c r="Z72" s="3"/>
      <c r="AA72" s="3"/>
      <c r="AB72" s="3">
        <v>62</v>
      </c>
      <c r="AC72" s="3">
        <v>2.8</v>
      </c>
      <c r="AD72" s="3">
        <v>3.66</v>
      </c>
      <c r="AH72" s="72">
        <v>2.1874999999999996</v>
      </c>
    </row>
    <row r="73" spans="26:34" x14ac:dyDescent="0.35">
      <c r="Z73" s="3"/>
      <c r="AA73" s="3"/>
      <c r="AB73" s="3">
        <v>63</v>
      </c>
      <c r="AC73" s="3">
        <v>2.8</v>
      </c>
      <c r="AD73" s="3">
        <v>3.66</v>
      </c>
      <c r="AH73" s="72">
        <v>2.1874999999999996</v>
      </c>
    </row>
    <row r="74" spans="26:34" x14ac:dyDescent="0.35">
      <c r="Z74" s="3"/>
      <c r="AA74" s="3"/>
      <c r="AB74" s="3">
        <v>64</v>
      </c>
      <c r="AC74" s="3">
        <v>2.8</v>
      </c>
      <c r="AD74" s="3">
        <v>3.66</v>
      </c>
      <c r="AH74" s="72">
        <v>2.1874999999999996</v>
      </c>
    </row>
    <row r="75" spans="26:34" x14ac:dyDescent="0.35">
      <c r="Z75" s="3"/>
      <c r="AA75" s="3"/>
      <c r="AB75" s="3">
        <v>65</v>
      </c>
      <c r="AC75" s="3">
        <v>2.8</v>
      </c>
      <c r="AD75" s="3">
        <v>3.66</v>
      </c>
      <c r="AH75" s="72">
        <v>2.1874999999999996</v>
      </c>
    </row>
    <row r="76" spans="26:34" x14ac:dyDescent="0.35">
      <c r="Z76" s="3"/>
      <c r="AA76" s="3"/>
      <c r="AB76" s="3">
        <v>66</v>
      </c>
      <c r="AC76" s="3">
        <v>2.8</v>
      </c>
      <c r="AD76" s="3">
        <v>3.66</v>
      </c>
      <c r="AH76" s="72">
        <v>2.1874999999999996</v>
      </c>
    </row>
    <row r="77" spans="26:34" x14ac:dyDescent="0.35">
      <c r="Z77" s="3"/>
      <c r="AA77" s="3"/>
      <c r="AB77" s="3">
        <v>67</v>
      </c>
      <c r="AC77" s="3">
        <v>2.8</v>
      </c>
      <c r="AD77" s="3">
        <v>3.66</v>
      </c>
      <c r="AH77" s="72">
        <v>2.1874999999999996</v>
      </c>
    </row>
    <row r="78" spans="26:34" x14ac:dyDescent="0.35">
      <c r="Z78" s="3"/>
      <c r="AA78" s="3"/>
      <c r="AB78" s="3">
        <v>68</v>
      </c>
      <c r="AC78" s="3">
        <v>2.8</v>
      </c>
      <c r="AD78" s="3">
        <v>3.66</v>
      </c>
      <c r="AH78" s="72">
        <v>2.1874999999999996</v>
      </c>
    </row>
    <row r="79" spans="26:34" x14ac:dyDescent="0.35">
      <c r="Z79" s="3"/>
      <c r="AA79" s="3"/>
      <c r="AB79" s="3">
        <v>69</v>
      </c>
      <c r="AC79" s="3">
        <v>2.8</v>
      </c>
      <c r="AD79" s="3">
        <v>3.66</v>
      </c>
      <c r="AH79" s="72">
        <v>2.1874999999999996</v>
      </c>
    </row>
    <row r="80" spans="26:34" x14ac:dyDescent="0.35">
      <c r="Z80" s="3"/>
      <c r="AA80" s="3"/>
      <c r="AB80" s="3">
        <v>70</v>
      </c>
      <c r="AC80" s="3">
        <v>2.8</v>
      </c>
      <c r="AD80" s="3">
        <v>3.66</v>
      </c>
      <c r="AH80" s="72">
        <v>2.1874999999999996</v>
      </c>
    </row>
    <row r="81" spans="26:34" x14ac:dyDescent="0.35">
      <c r="Z81" s="3"/>
      <c r="AA81" s="3"/>
      <c r="AB81" s="3">
        <v>71</v>
      </c>
      <c r="AC81" s="3">
        <v>2.8</v>
      </c>
      <c r="AD81" s="3">
        <v>3.66</v>
      </c>
      <c r="AH81" s="72">
        <v>2.1874999999999996</v>
      </c>
    </row>
    <row r="82" spans="26:34" x14ac:dyDescent="0.35">
      <c r="Z82" s="3"/>
      <c r="AA82" s="3"/>
      <c r="AB82" s="3">
        <v>72</v>
      </c>
      <c r="AC82" s="3">
        <v>2.8</v>
      </c>
      <c r="AD82" s="3">
        <v>3.66</v>
      </c>
      <c r="AH82" s="72">
        <v>2.1874999999999996</v>
      </c>
    </row>
    <row r="83" spans="26:34" x14ac:dyDescent="0.35">
      <c r="Z83" s="3"/>
      <c r="AA83" s="3"/>
      <c r="AB83" s="3">
        <v>73</v>
      </c>
      <c r="AC83" s="3">
        <v>2.8</v>
      </c>
      <c r="AD83" s="3">
        <v>3.66</v>
      </c>
      <c r="AH83" s="72">
        <v>2.1874999999999996</v>
      </c>
    </row>
    <row r="84" spans="26:34" x14ac:dyDescent="0.35">
      <c r="Z84" s="3"/>
      <c r="AA84" s="3"/>
      <c r="AB84" s="3">
        <v>74</v>
      </c>
      <c r="AC84" s="3">
        <v>2.8</v>
      </c>
      <c r="AD84" s="3">
        <v>3.66</v>
      </c>
      <c r="AH84" s="72">
        <v>2.1874999999999996</v>
      </c>
    </row>
    <row r="85" spans="26:34" x14ac:dyDescent="0.35">
      <c r="Z85" s="3"/>
      <c r="AA85" s="3"/>
      <c r="AB85" s="3">
        <v>75</v>
      </c>
      <c r="AC85" s="3">
        <v>2.8</v>
      </c>
      <c r="AD85" s="3">
        <v>3.66</v>
      </c>
      <c r="AH85" s="72">
        <v>2.1874999999999996</v>
      </c>
    </row>
    <row r="86" spans="26:34" x14ac:dyDescent="0.35">
      <c r="Z86" s="3"/>
      <c r="AA86" s="3"/>
      <c r="AB86" s="3">
        <v>76</v>
      </c>
      <c r="AC86" s="3">
        <v>2.8</v>
      </c>
      <c r="AD86" s="3">
        <v>3.66</v>
      </c>
      <c r="AH86" s="72">
        <v>2.1874999999999996</v>
      </c>
    </row>
    <row r="87" spans="26:34" x14ac:dyDescent="0.35">
      <c r="Z87" s="3"/>
      <c r="AA87" s="3"/>
      <c r="AB87" s="3">
        <v>77</v>
      </c>
      <c r="AC87" s="3">
        <v>2.8</v>
      </c>
      <c r="AD87" s="3">
        <v>3.66</v>
      </c>
      <c r="AH87" s="72">
        <v>2.1874999999999996</v>
      </c>
    </row>
    <row r="88" spans="26:34" x14ac:dyDescent="0.35">
      <c r="Z88" s="3"/>
      <c r="AA88" s="3"/>
      <c r="AB88" s="3">
        <v>78</v>
      </c>
      <c r="AC88" s="3">
        <v>2.8</v>
      </c>
      <c r="AD88" s="3">
        <v>3.66</v>
      </c>
      <c r="AH88" s="72">
        <v>2.1874999999999996</v>
      </c>
    </row>
    <row r="89" spans="26:34" x14ac:dyDescent="0.35">
      <c r="Z89" s="3"/>
      <c r="AA89" s="3"/>
      <c r="AB89" s="3">
        <v>79</v>
      </c>
      <c r="AC89" s="3">
        <v>2.8</v>
      </c>
      <c r="AD89" s="3">
        <v>3.66</v>
      </c>
      <c r="AH89" s="72">
        <v>2.1874999999999996</v>
      </c>
    </row>
    <row r="90" spans="26:34" x14ac:dyDescent="0.35">
      <c r="Z90" s="3"/>
      <c r="AA90" s="3"/>
      <c r="AB90" s="3">
        <v>80</v>
      </c>
      <c r="AC90" s="3">
        <v>2.8</v>
      </c>
      <c r="AD90" s="3">
        <v>3.66</v>
      </c>
      <c r="AH90" s="72">
        <v>2.1874999999999996</v>
      </c>
    </row>
    <row r="91" spans="26:34" x14ac:dyDescent="0.35">
      <c r="Z91" s="3"/>
      <c r="AA91" s="3"/>
      <c r="AB91" s="3">
        <v>81</v>
      </c>
      <c r="AC91" s="3">
        <v>2.8</v>
      </c>
      <c r="AD91" s="3">
        <v>3.66</v>
      </c>
      <c r="AH91" s="72">
        <v>2.1874999999999996</v>
      </c>
    </row>
    <row r="92" spans="26:34" x14ac:dyDescent="0.35">
      <c r="Z92" s="3"/>
      <c r="AA92" s="3"/>
      <c r="AB92" s="3">
        <v>82</v>
      </c>
      <c r="AC92" s="3">
        <v>2.8</v>
      </c>
      <c r="AD92" s="3">
        <v>3.66</v>
      </c>
      <c r="AH92" s="72">
        <v>2.1874999999999996</v>
      </c>
    </row>
    <row r="93" spans="26:34" x14ac:dyDescent="0.35">
      <c r="Z93" s="3"/>
      <c r="AA93" s="3"/>
      <c r="AB93" s="3">
        <v>83</v>
      </c>
      <c r="AC93" s="3">
        <v>2.8</v>
      </c>
      <c r="AD93" s="3">
        <v>3.66</v>
      </c>
      <c r="AH93" s="72">
        <v>2.1874999999999996</v>
      </c>
    </row>
    <row r="94" spans="26:34" x14ac:dyDescent="0.35">
      <c r="Z94" s="3"/>
      <c r="AA94" s="3"/>
      <c r="AB94" s="3">
        <v>84</v>
      </c>
      <c r="AC94" s="3">
        <v>2.8</v>
      </c>
      <c r="AD94" s="3">
        <v>3.66</v>
      </c>
      <c r="AH94" s="72">
        <v>2.1874999999999996</v>
      </c>
    </row>
    <row r="95" spans="26:34" x14ac:dyDescent="0.35">
      <c r="Z95" s="3"/>
      <c r="AA95" s="3"/>
      <c r="AB95" s="3">
        <v>85</v>
      </c>
      <c r="AC95" s="3">
        <v>2.8</v>
      </c>
      <c r="AD95" s="3">
        <v>3.66</v>
      </c>
      <c r="AH95" s="72">
        <v>2.1874999999999996</v>
      </c>
    </row>
    <row r="96" spans="26:34" x14ac:dyDescent="0.35">
      <c r="Z96" s="3"/>
      <c r="AA96" s="3"/>
      <c r="AB96" s="3">
        <v>86</v>
      </c>
      <c r="AC96" s="3">
        <v>2.8</v>
      </c>
      <c r="AD96" s="3">
        <v>3.66</v>
      </c>
      <c r="AH96" s="72">
        <v>2.1874999999999996</v>
      </c>
    </row>
    <row r="97" spans="26:34" x14ac:dyDescent="0.35">
      <c r="Z97" s="3"/>
      <c r="AA97" s="3"/>
      <c r="AB97" s="3">
        <v>87</v>
      </c>
      <c r="AC97" s="3">
        <v>2.8</v>
      </c>
      <c r="AD97" s="3">
        <v>3.66</v>
      </c>
      <c r="AH97" s="72">
        <v>2.1874999999999996</v>
      </c>
    </row>
    <row r="98" spans="26:34" x14ac:dyDescent="0.35">
      <c r="Z98" s="3"/>
      <c r="AA98" s="3"/>
      <c r="AB98" s="3">
        <v>88</v>
      </c>
      <c r="AC98" s="3">
        <v>2.8</v>
      </c>
      <c r="AD98" s="3">
        <v>3.66</v>
      </c>
      <c r="AH98" s="72">
        <v>2.1874999999999996</v>
      </c>
    </row>
    <row r="99" spans="26:34" x14ac:dyDescent="0.35">
      <c r="Z99" s="3"/>
      <c r="AA99" s="3"/>
      <c r="AB99" s="3">
        <v>89</v>
      </c>
      <c r="AC99" s="3">
        <v>2.8</v>
      </c>
      <c r="AD99" s="3">
        <v>3.66</v>
      </c>
      <c r="AH99" s="72">
        <v>2.1874999999999996</v>
      </c>
    </row>
    <row r="100" spans="26:34" x14ac:dyDescent="0.35">
      <c r="Z100" s="3"/>
      <c r="AA100" s="3"/>
      <c r="AB100" s="3">
        <v>90</v>
      </c>
      <c r="AC100" s="3">
        <v>2.8</v>
      </c>
      <c r="AD100" s="3">
        <v>3.66</v>
      </c>
      <c r="AH100" s="72">
        <v>2.1874999999999996</v>
      </c>
    </row>
    <row r="101" spans="26:34" x14ac:dyDescent="0.35">
      <c r="Z101" s="3"/>
      <c r="AA101" s="3"/>
      <c r="AB101" s="3">
        <v>91</v>
      </c>
      <c r="AC101" s="3">
        <v>2.8</v>
      </c>
      <c r="AD101" s="3">
        <v>3.66</v>
      </c>
      <c r="AH101" s="72">
        <v>2.1874999999999996</v>
      </c>
    </row>
    <row r="102" spans="26:34" x14ac:dyDescent="0.35">
      <c r="Z102" s="3"/>
      <c r="AA102" s="3"/>
      <c r="AB102" s="3">
        <v>92</v>
      </c>
      <c r="AC102" s="3">
        <v>2.8</v>
      </c>
      <c r="AD102" s="3">
        <v>3.66</v>
      </c>
      <c r="AH102" s="72">
        <v>2.1874999999999996</v>
      </c>
    </row>
    <row r="103" spans="26:34" x14ac:dyDescent="0.35">
      <c r="Z103" s="3"/>
      <c r="AA103" s="3"/>
      <c r="AB103" s="3">
        <v>93</v>
      </c>
      <c r="AC103" s="3">
        <v>2.8</v>
      </c>
      <c r="AD103" s="3">
        <v>3.66</v>
      </c>
      <c r="AH103" s="72">
        <v>2.1874999999999996</v>
      </c>
    </row>
    <row r="104" spans="26:34" x14ac:dyDescent="0.35">
      <c r="Z104" s="3"/>
      <c r="AA104" s="3"/>
      <c r="AB104" s="3">
        <v>94</v>
      </c>
      <c r="AC104" s="3">
        <v>2.8</v>
      </c>
      <c r="AD104" s="3">
        <v>3.66</v>
      </c>
      <c r="AH104" s="72">
        <v>2.1874999999999996</v>
      </c>
    </row>
    <row r="105" spans="26:34" x14ac:dyDescent="0.35">
      <c r="Z105" s="3"/>
      <c r="AA105" s="3"/>
      <c r="AB105" s="3">
        <v>95</v>
      </c>
      <c r="AC105" s="3">
        <v>2.8</v>
      </c>
      <c r="AD105" s="3">
        <v>3.66</v>
      </c>
      <c r="AH105" s="72">
        <v>2.1874999999999996</v>
      </c>
    </row>
    <row r="106" spans="26:34" x14ac:dyDescent="0.35">
      <c r="Z106" s="3"/>
      <c r="AA106" s="3"/>
      <c r="AB106" s="3">
        <v>96</v>
      </c>
      <c r="AC106" s="3">
        <v>2.8</v>
      </c>
      <c r="AD106" s="3">
        <v>3.66</v>
      </c>
      <c r="AH106" s="72">
        <v>2.1874999999999996</v>
      </c>
    </row>
    <row r="107" spans="26:34" x14ac:dyDescent="0.35">
      <c r="Z107" s="3"/>
      <c r="AA107" s="3"/>
      <c r="AB107" s="3">
        <v>97</v>
      </c>
      <c r="AC107" s="3">
        <v>2.8</v>
      </c>
      <c r="AD107" s="3">
        <v>3.66</v>
      </c>
      <c r="AH107" s="72">
        <v>2.1874999999999996</v>
      </c>
    </row>
    <row r="108" spans="26:34" x14ac:dyDescent="0.35">
      <c r="AB108" s="3">
        <v>98</v>
      </c>
      <c r="AC108" s="3">
        <v>2.8</v>
      </c>
      <c r="AD108" s="3">
        <v>3.66</v>
      </c>
      <c r="AH108" s="72">
        <v>2.1874999999999996</v>
      </c>
    </row>
    <row r="109" spans="26:34" x14ac:dyDescent="0.35">
      <c r="AB109" s="3">
        <v>99</v>
      </c>
      <c r="AC109" s="3">
        <v>2.8</v>
      </c>
      <c r="AD109" s="3">
        <v>3.66</v>
      </c>
      <c r="AH109" s="72">
        <v>2.1874999999999996</v>
      </c>
    </row>
    <row r="110" spans="26:34" x14ac:dyDescent="0.35">
      <c r="AB110" s="3">
        <v>100</v>
      </c>
      <c r="AC110" s="3">
        <v>2.8</v>
      </c>
      <c r="AD110" s="3">
        <v>3.66</v>
      </c>
      <c r="AH110" s="72">
        <v>2.1874999999999996</v>
      </c>
    </row>
  </sheetData>
  <mergeCells count="19">
    <mergeCell ref="J2:M2"/>
    <mergeCell ref="B3:B4"/>
    <mergeCell ref="C3:C4"/>
    <mergeCell ref="D3:E3"/>
    <mergeCell ref="F3:H3"/>
    <mergeCell ref="I3:J3"/>
    <mergeCell ref="M11:O11"/>
    <mergeCell ref="B13:C13"/>
    <mergeCell ref="B5:B6"/>
    <mergeCell ref="D5:D6"/>
    <mergeCell ref="E5:E6"/>
    <mergeCell ref="I5:I6"/>
    <mergeCell ref="J5:J6"/>
    <mergeCell ref="B7:C7"/>
    <mergeCell ref="B14:C14"/>
    <mergeCell ref="B11:C12"/>
    <mergeCell ref="D11:F11"/>
    <mergeCell ref="G11:I11"/>
    <mergeCell ref="J11:L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467F7-C58D-4473-92C3-8B8AA31C9F3B}">
  <dimension ref="B2:F28"/>
  <sheetViews>
    <sheetView topLeftCell="A7" workbookViewId="0">
      <selection activeCell="F16" sqref="F16"/>
    </sheetView>
    <sheetView workbookViewId="1"/>
  </sheetViews>
  <sheetFormatPr defaultRowHeight="14.5" x14ac:dyDescent="0.35"/>
  <cols>
    <col min="1" max="1" width="4.453125" customWidth="1"/>
    <col min="2" max="2" width="14.54296875" bestFit="1" customWidth="1"/>
    <col min="3" max="3" width="24.81640625" customWidth="1"/>
    <col min="4" max="4" width="21" customWidth="1"/>
    <col min="5" max="6" width="20.1796875" customWidth="1"/>
  </cols>
  <sheetData>
    <row r="2" spans="2:6" ht="15" thickBot="1" x14ac:dyDescent="0.4">
      <c r="B2" s="1" t="s">
        <v>74</v>
      </c>
    </row>
    <row r="3" spans="2:6" ht="20.149999999999999" customHeight="1" x14ac:dyDescent="0.35">
      <c r="B3" s="157"/>
      <c r="C3" s="158"/>
      <c r="D3" s="159" t="s">
        <v>75</v>
      </c>
      <c r="E3" s="159"/>
      <c r="F3" s="160"/>
    </row>
    <row r="4" spans="2:6" ht="45" customHeight="1" x14ac:dyDescent="0.35">
      <c r="B4" s="161" t="s">
        <v>2</v>
      </c>
      <c r="C4" s="162"/>
      <c r="D4" s="73" t="s">
        <v>76</v>
      </c>
      <c r="E4" s="73" t="s">
        <v>77</v>
      </c>
      <c r="F4" s="74" t="s">
        <v>78</v>
      </c>
    </row>
    <row r="5" spans="2:6" x14ac:dyDescent="0.35">
      <c r="B5" s="163" t="s">
        <v>13</v>
      </c>
      <c r="C5" s="18" t="s">
        <v>14</v>
      </c>
      <c r="D5" s="75">
        <v>186.34999999999991</v>
      </c>
      <c r="E5" s="75">
        <f>0.156*D5</f>
        <v>29.070599999999985</v>
      </c>
      <c r="F5" s="76">
        <f>0.1246*D5</f>
        <v>23.21920999999999</v>
      </c>
    </row>
    <row r="6" spans="2:6" x14ac:dyDescent="0.35">
      <c r="B6" s="163"/>
      <c r="C6" s="9" t="s">
        <v>15</v>
      </c>
      <c r="D6" s="75">
        <v>256.86000000000013</v>
      </c>
      <c r="E6" s="75">
        <f t="shared" ref="E6:E8" si="0">0.156*D6</f>
        <v>40.070160000000023</v>
      </c>
      <c r="F6" s="76">
        <f t="shared" ref="F6:F8" si="1">0.1246*D6</f>
        <v>32.004756000000015</v>
      </c>
    </row>
    <row r="7" spans="2:6" x14ac:dyDescent="0.35">
      <c r="B7" s="164" t="s">
        <v>47</v>
      </c>
      <c r="C7" s="77" t="s">
        <v>14</v>
      </c>
      <c r="D7" s="78">
        <v>204</v>
      </c>
      <c r="E7" s="75">
        <f>0.156*D7</f>
        <v>31.824000000000002</v>
      </c>
      <c r="F7" s="76">
        <f>0.1246*D7</f>
        <v>25.418400000000002</v>
      </c>
    </row>
    <row r="8" spans="2:6" ht="15" thickBot="1" x14ac:dyDescent="0.4">
      <c r="B8" s="165"/>
      <c r="C8" s="23" t="s">
        <v>15</v>
      </c>
      <c r="D8" s="79">
        <v>899</v>
      </c>
      <c r="E8" s="79">
        <f t="shared" si="0"/>
        <v>140.244</v>
      </c>
      <c r="F8" s="80">
        <f t="shared" si="1"/>
        <v>112.0154</v>
      </c>
    </row>
    <row r="9" spans="2:6" x14ac:dyDescent="0.35">
      <c r="B9" s="151" t="s">
        <v>106</v>
      </c>
      <c r="C9" s="152"/>
      <c r="D9" s="152"/>
      <c r="E9" s="152"/>
      <c r="F9" s="153"/>
    </row>
    <row r="10" spans="2:6" x14ac:dyDescent="0.35">
      <c r="B10" s="151"/>
      <c r="C10" s="152"/>
      <c r="D10" s="152"/>
      <c r="E10" s="152"/>
      <c r="F10" s="153"/>
    </row>
    <row r="11" spans="2:6" x14ac:dyDescent="0.35">
      <c r="B11" s="154"/>
      <c r="C11" s="155"/>
      <c r="D11" s="155"/>
      <c r="E11" s="155"/>
      <c r="F11" s="156"/>
    </row>
    <row r="12" spans="2:6" x14ac:dyDescent="0.35">
      <c r="B12" s="68"/>
      <c r="C12" s="68"/>
      <c r="D12" s="68"/>
      <c r="E12" s="68"/>
      <c r="F12" s="68"/>
    </row>
    <row r="13" spans="2:6" ht="15" thickBot="1" x14ac:dyDescent="0.4">
      <c r="B13" s="1" t="s">
        <v>79</v>
      </c>
    </row>
    <row r="14" spans="2:6" ht="20.149999999999999" customHeight="1" x14ac:dyDescent="0.35">
      <c r="B14" s="157"/>
      <c r="C14" s="158"/>
      <c r="D14" s="159" t="s">
        <v>75</v>
      </c>
      <c r="E14" s="159"/>
      <c r="F14" s="160"/>
    </row>
    <row r="15" spans="2:6" ht="29" x14ac:dyDescent="0.35">
      <c r="B15" s="161" t="s">
        <v>2</v>
      </c>
      <c r="C15" s="162"/>
      <c r="D15" s="73" t="s">
        <v>80</v>
      </c>
      <c r="E15" s="73" t="s">
        <v>81</v>
      </c>
      <c r="F15" s="74" t="s">
        <v>82</v>
      </c>
    </row>
    <row r="16" spans="2:6" ht="14.5" customHeight="1" x14ac:dyDescent="0.35">
      <c r="B16" s="163" t="s">
        <v>13</v>
      </c>
      <c r="C16" s="18" t="s">
        <v>14</v>
      </c>
      <c r="D16" s="4">
        <f>D5*24.9</f>
        <v>4640.1149999999971</v>
      </c>
      <c r="E16" s="4">
        <f>D16*0.156</f>
        <v>723.85793999999953</v>
      </c>
      <c r="F16" s="76">
        <f>D16*0.1246</f>
        <v>578.15832899999964</v>
      </c>
    </row>
    <row r="17" spans="2:6" x14ac:dyDescent="0.35">
      <c r="B17" s="163"/>
      <c r="C17" s="9" t="s">
        <v>15</v>
      </c>
      <c r="D17" s="4">
        <f>D6*24.9</f>
        <v>6395.814000000003</v>
      </c>
      <c r="E17" s="4">
        <f t="shared" ref="E17:E19" si="2">D17*0.156</f>
        <v>997.74698400000045</v>
      </c>
      <c r="F17" s="76">
        <f t="shared" ref="F17:F19" si="3">D17*0.1246</f>
        <v>796.91842440000039</v>
      </c>
    </row>
    <row r="18" spans="2:6" x14ac:dyDescent="0.35">
      <c r="B18" s="164" t="s">
        <v>47</v>
      </c>
      <c r="C18" s="77" t="s">
        <v>14</v>
      </c>
      <c r="D18" s="81">
        <f>D7*16.4</f>
        <v>3345.6</v>
      </c>
      <c r="E18" s="4">
        <f t="shared" si="2"/>
        <v>521.91359999999997</v>
      </c>
      <c r="F18" s="76">
        <f t="shared" si="3"/>
        <v>416.86176</v>
      </c>
    </row>
    <row r="19" spans="2:6" ht="15" thickBot="1" x14ac:dyDescent="0.4">
      <c r="B19" s="165"/>
      <c r="C19" s="23" t="s">
        <v>15</v>
      </c>
      <c r="D19" s="27">
        <f>D8*16.4</f>
        <v>14743.599999999999</v>
      </c>
      <c r="E19" s="27">
        <f t="shared" si="2"/>
        <v>2300.0015999999996</v>
      </c>
      <c r="F19" s="80">
        <f t="shared" si="3"/>
        <v>1837.0525599999999</v>
      </c>
    </row>
    <row r="20" spans="2:6" ht="14.5" customHeight="1" x14ac:dyDescent="0.35">
      <c r="B20" s="151" t="s">
        <v>83</v>
      </c>
      <c r="C20" s="152"/>
      <c r="D20" s="152"/>
      <c r="E20" s="152"/>
      <c r="F20" s="153"/>
    </row>
    <row r="21" spans="2:6" x14ac:dyDescent="0.35">
      <c r="B21" s="154"/>
      <c r="C21" s="155"/>
      <c r="D21" s="155"/>
      <c r="E21" s="155"/>
      <c r="F21" s="156"/>
    </row>
    <row r="23" spans="2:6" ht="14.5" customHeight="1" thickBot="1" x14ac:dyDescent="0.4">
      <c r="B23" s="7" t="s">
        <v>84</v>
      </c>
      <c r="C23" s="7"/>
    </row>
    <row r="24" spans="2:6" ht="29" x14ac:dyDescent="0.35">
      <c r="B24" s="147"/>
      <c r="C24" s="148"/>
      <c r="D24" s="5" t="s">
        <v>85</v>
      </c>
      <c r="E24" s="5" t="s">
        <v>86</v>
      </c>
      <c r="F24" s="6" t="s">
        <v>87</v>
      </c>
    </row>
    <row r="25" spans="2:6" ht="15" thickBot="1" x14ac:dyDescent="0.4">
      <c r="B25" s="149" t="s">
        <v>88</v>
      </c>
      <c r="C25" s="150"/>
      <c r="D25" s="24">
        <v>53333</v>
      </c>
      <c r="E25" s="82">
        <v>83.2</v>
      </c>
      <c r="F25" s="83">
        <v>2442</v>
      </c>
    </row>
    <row r="26" spans="2:6" ht="14.5" customHeight="1" x14ac:dyDescent="0.35">
      <c r="B26" s="151" t="s">
        <v>89</v>
      </c>
      <c r="C26" s="152"/>
      <c r="D26" s="152"/>
      <c r="E26" s="152"/>
      <c r="F26" s="153"/>
    </row>
    <row r="27" spans="2:6" x14ac:dyDescent="0.35">
      <c r="B27" s="151"/>
      <c r="C27" s="152"/>
      <c r="D27" s="152"/>
      <c r="E27" s="152"/>
      <c r="F27" s="153"/>
    </row>
    <row r="28" spans="2:6" x14ac:dyDescent="0.35">
      <c r="B28" s="154"/>
      <c r="C28" s="155"/>
      <c r="D28" s="155"/>
      <c r="E28" s="155"/>
      <c r="F28" s="156"/>
    </row>
  </sheetData>
  <mergeCells count="15">
    <mergeCell ref="B9:F11"/>
    <mergeCell ref="B3:C3"/>
    <mergeCell ref="D3:F3"/>
    <mergeCell ref="B4:C4"/>
    <mergeCell ref="B5:B6"/>
    <mergeCell ref="B7:B8"/>
    <mergeCell ref="B24:C24"/>
    <mergeCell ref="B25:C25"/>
    <mergeCell ref="B26:F28"/>
    <mergeCell ref="B14:C14"/>
    <mergeCell ref="D14:F14"/>
    <mergeCell ref="B15:C15"/>
    <mergeCell ref="B16:B17"/>
    <mergeCell ref="B18:B19"/>
    <mergeCell ref="B20:F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64E94-0101-4C54-9E2C-497DC831E061}">
  <dimension ref="B2:K25"/>
  <sheetViews>
    <sheetView topLeftCell="A7" workbookViewId="0">
      <selection activeCell="J7" sqref="J7"/>
    </sheetView>
    <sheetView workbookViewId="1"/>
  </sheetViews>
  <sheetFormatPr defaultRowHeight="14.5" x14ac:dyDescent="0.35"/>
  <cols>
    <col min="1" max="1" width="4.453125" customWidth="1"/>
    <col min="2" max="2" width="21.453125" bestFit="1" customWidth="1"/>
    <col min="3" max="3" width="13.453125" bestFit="1" customWidth="1"/>
    <col min="4" max="4" width="7.54296875" bestFit="1" customWidth="1"/>
    <col min="5" max="5" width="24.453125" bestFit="1" customWidth="1"/>
    <col min="6" max="6" width="24.453125" customWidth="1"/>
    <col min="7" max="11" width="13.54296875" customWidth="1"/>
  </cols>
  <sheetData>
    <row r="2" spans="2:11" ht="15" thickBot="1" x14ac:dyDescent="0.4">
      <c r="B2" s="1" t="s">
        <v>90</v>
      </c>
    </row>
    <row r="3" spans="2:11" ht="58.5" thickBot="1" x14ac:dyDescent="0.4">
      <c r="B3" s="28" t="s">
        <v>0</v>
      </c>
      <c r="C3" s="25" t="s">
        <v>5</v>
      </c>
      <c r="D3" s="26" t="s">
        <v>16</v>
      </c>
      <c r="E3" s="25" t="s">
        <v>6</v>
      </c>
      <c r="F3" s="26" t="s">
        <v>53</v>
      </c>
      <c r="G3" s="25" t="s">
        <v>21</v>
      </c>
      <c r="H3" s="25" t="s">
        <v>38</v>
      </c>
      <c r="I3" s="26" t="s">
        <v>91</v>
      </c>
      <c r="J3" s="26" t="s">
        <v>92</v>
      </c>
      <c r="K3" s="84" t="s">
        <v>93</v>
      </c>
    </row>
    <row r="4" spans="2:11" ht="20.149999999999999" customHeight="1" x14ac:dyDescent="0.35">
      <c r="B4" s="185" t="s">
        <v>13</v>
      </c>
      <c r="C4" s="188" t="s">
        <v>14</v>
      </c>
      <c r="D4" s="15">
        <v>2</v>
      </c>
      <c r="E4" s="13" t="s">
        <v>19</v>
      </c>
      <c r="F4" s="13" t="s">
        <v>50</v>
      </c>
      <c r="G4" s="85" t="s">
        <v>28</v>
      </c>
      <c r="H4" s="85" t="s">
        <v>4</v>
      </c>
      <c r="I4" s="14">
        <v>4139.0021799999995</v>
      </c>
      <c r="J4" s="14">
        <v>248.3278</v>
      </c>
      <c r="K4" s="86" t="s">
        <v>4</v>
      </c>
    </row>
    <row r="5" spans="2:11" ht="20.149999999999999" customHeight="1" thickBot="1" x14ac:dyDescent="0.4">
      <c r="B5" s="186"/>
      <c r="C5" s="189"/>
      <c r="D5" s="8">
        <v>4</v>
      </c>
      <c r="E5" s="22" t="s">
        <v>94</v>
      </c>
      <c r="F5" s="22" t="s">
        <v>50</v>
      </c>
      <c r="G5" s="87" t="s">
        <v>54</v>
      </c>
      <c r="H5" s="32" t="s">
        <v>4</v>
      </c>
      <c r="I5" s="11">
        <v>4648.4809999999998</v>
      </c>
      <c r="J5" s="11">
        <v>207.33440000000002</v>
      </c>
      <c r="K5" s="88">
        <v>12.036106285745625</v>
      </c>
    </row>
    <row r="6" spans="2:11" ht="20.149999999999999" customHeight="1" x14ac:dyDescent="0.35">
      <c r="B6" s="186"/>
      <c r="C6" s="188" t="s">
        <v>15</v>
      </c>
      <c r="D6" s="15">
        <v>2</v>
      </c>
      <c r="E6" s="13" t="s">
        <v>19</v>
      </c>
      <c r="F6" s="13" t="s">
        <v>50</v>
      </c>
      <c r="G6" s="85" t="s">
        <v>28</v>
      </c>
      <c r="H6" s="89" t="s">
        <v>4</v>
      </c>
      <c r="I6" s="14">
        <v>4775</v>
      </c>
      <c r="J6" s="14">
        <v>265.52260000000001</v>
      </c>
      <c r="K6" s="86" t="s">
        <v>4</v>
      </c>
    </row>
    <row r="7" spans="2:11" ht="20.149999999999999" customHeight="1" thickBot="1" x14ac:dyDescent="0.4">
      <c r="B7" s="187"/>
      <c r="C7" s="189"/>
      <c r="D7" s="8">
        <v>4</v>
      </c>
      <c r="E7" s="22" t="s">
        <v>111</v>
      </c>
      <c r="F7" s="22" t="s">
        <v>50</v>
      </c>
      <c r="G7" s="87" t="s">
        <v>95</v>
      </c>
      <c r="H7" s="32" t="s">
        <v>4</v>
      </c>
      <c r="I7" s="11">
        <v>4931</v>
      </c>
      <c r="J7" s="11">
        <v>232.37899999999999</v>
      </c>
      <c r="K7" s="88">
        <v>4.5582562860428792</v>
      </c>
    </row>
    <row r="8" spans="2:11" ht="20.149999999999999" customHeight="1" x14ac:dyDescent="0.35">
      <c r="B8" s="185" t="s">
        <v>47</v>
      </c>
      <c r="C8" s="190" t="s">
        <v>14</v>
      </c>
      <c r="D8" s="183">
        <v>2</v>
      </c>
      <c r="E8" s="168" t="s">
        <v>19</v>
      </c>
      <c r="F8" s="13" t="s">
        <v>51</v>
      </c>
      <c r="G8" s="173" t="s">
        <v>18</v>
      </c>
      <c r="H8" s="171" t="s">
        <v>43</v>
      </c>
      <c r="I8" s="176">
        <v>5390</v>
      </c>
      <c r="J8" s="90">
        <v>345.26659999999998</v>
      </c>
      <c r="K8" s="86" t="s">
        <v>4</v>
      </c>
    </row>
    <row r="9" spans="2:11" ht="20.149999999999999" customHeight="1" x14ac:dyDescent="0.35">
      <c r="B9" s="186"/>
      <c r="C9" s="191"/>
      <c r="D9" s="184"/>
      <c r="E9" s="169"/>
      <c r="F9" s="69" t="s">
        <v>52</v>
      </c>
      <c r="G9" s="175"/>
      <c r="H9" s="172"/>
      <c r="I9" s="177"/>
      <c r="J9" s="29">
        <v>436.3492</v>
      </c>
      <c r="K9" s="91" t="s">
        <v>4</v>
      </c>
    </row>
    <row r="10" spans="2:11" ht="20.149999999999999" customHeight="1" x14ac:dyDescent="0.35">
      <c r="B10" s="186"/>
      <c r="C10" s="191"/>
      <c r="D10" s="180"/>
      <c r="E10" s="170"/>
      <c r="F10" s="69" t="s">
        <v>11</v>
      </c>
      <c r="G10" s="67" t="s">
        <v>17</v>
      </c>
      <c r="H10" s="140"/>
      <c r="I10" s="178"/>
      <c r="J10" s="29">
        <v>397.65890639999998</v>
      </c>
      <c r="K10" s="91" t="s">
        <v>4</v>
      </c>
    </row>
    <row r="11" spans="2:11" ht="20.149999999999999" customHeight="1" x14ac:dyDescent="0.35">
      <c r="B11" s="186"/>
      <c r="C11" s="191"/>
      <c r="D11" s="179">
        <v>4</v>
      </c>
      <c r="E11" s="181" t="s">
        <v>112</v>
      </c>
      <c r="F11" s="69" t="s">
        <v>51</v>
      </c>
      <c r="G11" s="139" t="s">
        <v>95</v>
      </c>
      <c r="H11" s="139" t="s">
        <v>40</v>
      </c>
      <c r="I11" s="182">
        <v>5719</v>
      </c>
      <c r="J11" s="29">
        <v>325.3929</v>
      </c>
      <c r="K11" s="91">
        <v>15.260036078190478</v>
      </c>
    </row>
    <row r="12" spans="2:11" ht="20.149999999999999" customHeight="1" x14ac:dyDescent="0.35">
      <c r="B12" s="186"/>
      <c r="C12" s="191"/>
      <c r="D12" s="180"/>
      <c r="E12" s="170"/>
      <c r="F12" s="70" t="s">
        <v>52</v>
      </c>
      <c r="G12" s="140"/>
      <c r="H12" s="140"/>
      <c r="I12" s="178"/>
      <c r="J12" s="92">
        <v>414.35730000000001</v>
      </c>
      <c r="K12" s="93">
        <v>14.487950919472508</v>
      </c>
    </row>
    <row r="13" spans="2:11" ht="20.149999999999999" customHeight="1" thickBot="1" x14ac:dyDescent="0.4">
      <c r="B13" s="186"/>
      <c r="C13" s="192"/>
      <c r="D13" s="8">
        <v>4</v>
      </c>
      <c r="E13" s="22" t="s">
        <v>113</v>
      </c>
      <c r="F13" s="22" t="s">
        <v>11</v>
      </c>
      <c r="G13" s="87" t="s">
        <v>95</v>
      </c>
      <c r="H13" s="87" t="s">
        <v>42</v>
      </c>
      <c r="I13" s="17">
        <v>5719</v>
      </c>
      <c r="J13" s="21">
        <v>355.83268000000004</v>
      </c>
      <c r="K13" s="88">
        <v>7.4076574081312234</v>
      </c>
    </row>
    <row r="14" spans="2:11" ht="20.149999999999999" customHeight="1" x14ac:dyDescent="0.35">
      <c r="B14" s="186"/>
      <c r="C14" s="190" t="s">
        <v>15</v>
      </c>
      <c r="D14" s="183">
        <v>2</v>
      </c>
      <c r="E14" s="168" t="s">
        <v>96</v>
      </c>
      <c r="F14" s="13" t="s">
        <v>51</v>
      </c>
      <c r="G14" s="171" t="s">
        <v>28</v>
      </c>
      <c r="H14" s="173" t="s">
        <v>45</v>
      </c>
      <c r="I14" s="176">
        <v>5357</v>
      </c>
      <c r="J14" s="16">
        <v>434.85399999999998</v>
      </c>
      <c r="K14" s="86" t="s">
        <v>4</v>
      </c>
    </row>
    <row r="15" spans="2:11" ht="20.149999999999999" customHeight="1" x14ac:dyDescent="0.35">
      <c r="B15" s="186"/>
      <c r="C15" s="191"/>
      <c r="D15" s="184"/>
      <c r="E15" s="169"/>
      <c r="F15" s="69" t="s">
        <v>52</v>
      </c>
      <c r="G15" s="172"/>
      <c r="H15" s="174"/>
      <c r="I15" s="177"/>
      <c r="J15" s="12">
        <v>517.83760000000007</v>
      </c>
      <c r="K15" s="91" t="s">
        <v>4</v>
      </c>
    </row>
    <row r="16" spans="2:11" ht="20.149999999999999" customHeight="1" x14ac:dyDescent="0.35">
      <c r="B16" s="186"/>
      <c r="C16" s="191"/>
      <c r="D16" s="180"/>
      <c r="E16" s="170"/>
      <c r="F16" s="69" t="s">
        <v>11</v>
      </c>
      <c r="G16" s="140"/>
      <c r="H16" s="175"/>
      <c r="I16" s="178"/>
      <c r="J16" s="12">
        <v>465.50560000000002</v>
      </c>
      <c r="K16" s="91" t="s">
        <v>4</v>
      </c>
    </row>
    <row r="17" spans="2:11" x14ac:dyDescent="0.35">
      <c r="B17" s="186"/>
      <c r="C17" s="191"/>
      <c r="D17" s="179">
        <v>4</v>
      </c>
      <c r="E17" s="181" t="s">
        <v>112</v>
      </c>
      <c r="F17" s="69" t="s">
        <v>51</v>
      </c>
      <c r="G17" s="139" t="s">
        <v>95</v>
      </c>
      <c r="H17" s="139" t="s">
        <v>95</v>
      </c>
      <c r="I17" s="182">
        <v>5541</v>
      </c>
      <c r="J17" s="10">
        <v>349.77470020245386</v>
      </c>
      <c r="K17" s="94">
        <v>1.8400368238401792</v>
      </c>
    </row>
    <row r="18" spans="2:11" x14ac:dyDescent="0.35">
      <c r="B18" s="186"/>
      <c r="C18" s="191"/>
      <c r="D18" s="180"/>
      <c r="E18" s="170"/>
      <c r="F18" s="70" t="s">
        <v>52</v>
      </c>
      <c r="G18" s="140"/>
      <c r="H18" s="140"/>
      <c r="I18" s="178"/>
      <c r="J18" s="95">
        <v>405.45772554960843</v>
      </c>
      <c r="K18" s="96">
        <v>1.5856345512460603</v>
      </c>
    </row>
    <row r="19" spans="2:11" ht="15" thickBot="1" x14ac:dyDescent="0.4">
      <c r="B19" s="187"/>
      <c r="C19" s="192"/>
      <c r="D19" s="8">
        <v>4</v>
      </c>
      <c r="E19" s="97" t="s">
        <v>113</v>
      </c>
      <c r="F19" s="22" t="s">
        <v>11</v>
      </c>
      <c r="G19" s="87" t="s">
        <v>95</v>
      </c>
      <c r="H19" s="87" t="s">
        <v>97</v>
      </c>
      <c r="I19" s="17">
        <v>5541</v>
      </c>
      <c r="J19" s="21">
        <v>341.25801344438275</v>
      </c>
      <c r="K19" s="88">
        <v>1.903857401912719</v>
      </c>
    </row>
    <row r="21" spans="2:11" x14ac:dyDescent="0.35">
      <c r="B21" s="166" t="s">
        <v>98</v>
      </c>
      <c r="C21" s="166"/>
      <c r="D21" s="166"/>
      <c r="E21" s="166"/>
      <c r="F21" s="166"/>
      <c r="G21" s="166"/>
      <c r="H21" s="166"/>
      <c r="I21" s="166"/>
      <c r="J21" s="166"/>
      <c r="K21" s="166"/>
    </row>
    <row r="22" spans="2:11" x14ac:dyDescent="0.35">
      <c r="B22" s="166"/>
      <c r="C22" s="166"/>
      <c r="D22" s="166"/>
      <c r="E22" s="166"/>
      <c r="F22" s="166"/>
      <c r="G22" s="166"/>
      <c r="H22" s="166"/>
      <c r="I22" s="166"/>
      <c r="J22" s="166"/>
      <c r="K22" s="166"/>
    </row>
    <row r="23" spans="2:11" x14ac:dyDescent="0.35">
      <c r="B23" s="167" t="s">
        <v>114</v>
      </c>
      <c r="C23" s="167"/>
      <c r="D23" s="167"/>
      <c r="E23" s="167"/>
      <c r="F23" s="167"/>
      <c r="G23" s="167"/>
      <c r="H23" s="167"/>
      <c r="I23" s="167"/>
      <c r="J23" s="167"/>
      <c r="K23" s="167"/>
    </row>
    <row r="24" spans="2:11" x14ac:dyDescent="0.35">
      <c r="B24" s="167" t="s">
        <v>99</v>
      </c>
      <c r="C24" s="167"/>
      <c r="D24" s="167"/>
      <c r="E24" s="167"/>
      <c r="F24" s="167"/>
      <c r="G24" s="167"/>
      <c r="H24" s="167"/>
      <c r="I24" s="167"/>
      <c r="J24" s="167"/>
      <c r="K24" s="167"/>
    </row>
    <row r="25" spans="2:11" x14ac:dyDescent="0.35">
      <c r="B25" t="s">
        <v>100</v>
      </c>
    </row>
  </sheetData>
  <mergeCells count="29">
    <mergeCell ref="B4:B7"/>
    <mergeCell ref="C4:C5"/>
    <mergeCell ref="C6:C7"/>
    <mergeCell ref="B8:B19"/>
    <mergeCell ref="C8:C13"/>
    <mergeCell ref="C14:C19"/>
    <mergeCell ref="E8:E10"/>
    <mergeCell ref="G8:G9"/>
    <mergeCell ref="H8:H10"/>
    <mergeCell ref="I8:I10"/>
    <mergeCell ref="D11:D12"/>
    <mergeCell ref="E11:E12"/>
    <mergeCell ref="G11:G12"/>
    <mergeCell ref="H11:H12"/>
    <mergeCell ref="I11:I12"/>
    <mergeCell ref="D8:D10"/>
    <mergeCell ref="B21:K22"/>
    <mergeCell ref="B23:K23"/>
    <mergeCell ref="B24:K24"/>
    <mergeCell ref="E14:E16"/>
    <mergeCell ref="G14:G16"/>
    <mergeCell ref="H14:H16"/>
    <mergeCell ref="I14:I16"/>
    <mergeCell ref="D17:D18"/>
    <mergeCell ref="E17:E18"/>
    <mergeCell ref="G17:G18"/>
    <mergeCell ref="H17:H18"/>
    <mergeCell ref="I17:I18"/>
    <mergeCell ref="D14:D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672C8-2299-4F36-91A4-588B33C098B5}">
  <dimension ref="B2:N16"/>
  <sheetViews>
    <sheetView tabSelected="1" workbookViewId="0">
      <selection activeCell="K3" sqref="K3"/>
    </sheetView>
    <sheetView tabSelected="1" workbookViewId="1"/>
  </sheetViews>
  <sheetFormatPr defaultColWidth="8.7265625" defaultRowHeight="14.5" x14ac:dyDescent="0.35"/>
  <cols>
    <col min="1" max="1" width="8.7265625" style="36"/>
    <col min="2" max="2" width="8.453125" style="36" customWidth="1"/>
    <col min="3" max="3" width="12.81640625" style="36" hidden="1" customWidth="1"/>
    <col min="4" max="4" width="16.6328125" style="36" bestFit="1" customWidth="1"/>
    <col min="5" max="10" width="12.6328125" style="36" customWidth="1"/>
    <col min="11" max="11" width="14.7265625" style="36" customWidth="1"/>
    <col min="12" max="12" width="12.6328125" style="36" customWidth="1"/>
    <col min="13" max="13" width="14.90625" style="36" customWidth="1"/>
    <col min="14" max="14" width="14.54296875" style="36" customWidth="1"/>
    <col min="15" max="16384" width="8.7265625" style="36"/>
  </cols>
  <sheetData>
    <row r="2" spans="2:14" ht="15" thickBot="1" x14ac:dyDescent="0.4">
      <c r="B2" s="1" t="s">
        <v>101</v>
      </c>
    </row>
    <row r="3" spans="2:14" s="99" customFormat="1" ht="27.5" customHeight="1" thickBot="1" x14ac:dyDescent="0.4">
      <c r="B3" s="98"/>
      <c r="C3" s="104" t="s">
        <v>102</v>
      </c>
      <c r="D3" s="105" t="s">
        <v>57</v>
      </c>
      <c r="E3" s="37" t="s">
        <v>58</v>
      </c>
      <c r="F3" s="38" t="s">
        <v>59</v>
      </c>
      <c r="G3" s="39" t="s">
        <v>60</v>
      </c>
      <c r="H3" s="37" t="s">
        <v>61</v>
      </c>
      <c r="I3" s="38" t="s">
        <v>62</v>
      </c>
      <c r="J3" s="58" t="s">
        <v>63</v>
      </c>
    </row>
    <row r="4" spans="2:14" ht="15" thickBot="1" x14ac:dyDescent="0.4">
      <c r="B4" s="193"/>
      <c r="C4" s="40" t="s">
        <v>3</v>
      </c>
      <c r="D4" s="116" t="s">
        <v>10</v>
      </c>
      <c r="E4" s="46">
        <v>3258550</v>
      </c>
      <c r="F4" s="41">
        <v>3029010</v>
      </c>
      <c r="G4" s="42">
        <v>955711</v>
      </c>
      <c r="H4" s="108">
        <f>F4/E4</f>
        <v>0.92955762532414721</v>
      </c>
      <c r="I4" s="56">
        <f>G4/E4</f>
        <v>0.293293335993003</v>
      </c>
      <c r="J4" s="57">
        <f>G4/F4</f>
        <v>0.3155192620691249</v>
      </c>
    </row>
    <row r="5" spans="2:14" ht="15" thickBot="1" x14ac:dyDescent="0.4">
      <c r="B5" s="193"/>
      <c r="D5" s="45"/>
      <c r="E5" s="45"/>
      <c r="F5" s="40"/>
      <c r="G5" s="40"/>
      <c r="H5" s="109"/>
      <c r="I5" s="110"/>
      <c r="J5" s="111"/>
    </row>
    <row r="6" spans="2:14" ht="15" thickBot="1" x14ac:dyDescent="0.4">
      <c r="B6" s="194"/>
      <c r="C6" s="40" t="s">
        <v>3</v>
      </c>
      <c r="D6" s="106" t="s">
        <v>12</v>
      </c>
      <c r="E6" s="46">
        <v>1999</v>
      </c>
      <c r="F6" s="41">
        <v>1951</v>
      </c>
      <c r="G6" s="42">
        <v>280</v>
      </c>
      <c r="H6" s="100">
        <f>F6/E6</f>
        <v>0.97598799399699854</v>
      </c>
      <c r="I6" s="43">
        <f>G6/E6</f>
        <v>0.14007003501750875</v>
      </c>
      <c r="J6" s="44">
        <f>G6/F6</f>
        <v>0.14351614556637621</v>
      </c>
    </row>
    <row r="7" spans="2:14" x14ac:dyDescent="0.35">
      <c r="J7" s="48"/>
      <c r="K7" s="48"/>
      <c r="L7" s="48"/>
    </row>
    <row r="8" spans="2:14" ht="15" thickBot="1" x14ac:dyDescent="0.4">
      <c r="B8" s="1" t="s">
        <v>103</v>
      </c>
      <c r="J8" s="48"/>
      <c r="K8" s="48"/>
      <c r="L8" s="48"/>
    </row>
    <row r="9" spans="2:14" s="99" customFormat="1" ht="27.5" customHeight="1" thickBot="1" x14ac:dyDescent="0.4">
      <c r="B9" s="98"/>
      <c r="C9" s="112" t="s">
        <v>102</v>
      </c>
      <c r="D9" s="105" t="s">
        <v>57</v>
      </c>
      <c r="E9" s="37" t="s">
        <v>58</v>
      </c>
      <c r="F9" s="38" t="s">
        <v>59</v>
      </c>
      <c r="G9" s="38" t="s">
        <v>60</v>
      </c>
      <c r="H9" s="58" t="s">
        <v>119</v>
      </c>
      <c r="I9" s="107" t="s">
        <v>116</v>
      </c>
      <c r="J9" s="49" t="s">
        <v>105</v>
      </c>
      <c r="K9" s="49" t="s">
        <v>120</v>
      </c>
      <c r="L9" s="49" t="s">
        <v>115</v>
      </c>
      <c r="M9" s="50" t="s">
        <v>121</v>
      </c>
      <c r="N9" s="102"/>
    </row>
    <row r="10" spans="2:14" ht="15" thickBot="1" x14ac:dyDescent="0.4">
      <c r="B10" s="195"/>
      <c r="C10" s="40" t="s">
        <v>3</v>
      </c>
      <c r="D10" s="103" t="s">
        <v>14</v>
      </c>
      <c r="E10" s="46">
        <v>730523</v>
      </c>
      <c r="F10" s="41">
        <v>483255</v>
      </c>
      <c r="G10" s="41">
        <v>46822</v>
      </c>
      <c r="H10" s="47">
        <v>18954</v>
      </c>
      <c r="I10" s="60">
        <v>0.66151921294743632</v>
      </c>
      <c r="J10" s="56">
        <f>G10/E10</f>
        <v>6.4093806765837633E-2</v>
      </c>
      <c r="K10" s="56">
        <f>H10/E10</f>
        <v>2.5945794998925426E-2</v>
      </c>
      <c r="L10" s="56">
        <f>G10/F10</f>
        <v>9.6888806116853424E-2</v>
      </c>
      <c r="M10" s="57">
        <f>H10/F10</f>
        <v>3.9221529006425178E-2</v>
      </c>
      <c r="N10" s="52"/>
    </row>
    <row r="11" spans="2:14" ht="15" thickBot="1" x14ac:dyDescent="0.4">
      <c r="B11" s="195"/>
      <c r="D11" s="113"/>
      <c r="E11" s="51"/>
      <c r="F11" s="51"/>
      <c r="G11" s="51"/>
      <c r="H11" s="114"/>
      <c r="I11" s="59"/>
      <c r="J11" s="52"/>
      <c r="K11" s="52"/>
      <c r="L11" s="52"/>
      <c r="M11" s="53"/>
      <c r="N11" s="48"/>
    </row>
    <row r="12" spans="2:14" ht="15" thickBot="1" x14ac:dyDescent="0.4">
      <c r="B12" s="196"/>
      <c r="C12" s="40" t="s">
        <v>104</v>
      </c>
      <c r="D12" s="115" t="s">
        <v>15</v>
      </c>
      <c r="E12" s="54">
        <v>2346</v>
      </c>
      <c r="F12" s="55">
        <v>2346</v>
      </c>
      <c r="G12" s="55">
        <v>20</v>
      </c>
      <c r="H12" s="47">
        <v>5</v>
      </c>
      <c r="I12" s="101">
        <v>1</v>
      </c>
      <c r="J12" s="43">
        <f>G12/E12</f>
        <v>8.5251491901108273E-3</v>
      </c>
      <c r="K12" s="43">
        <f>H12/E12</f>
        <v>2.1312872975277068E-3</v>
      </c>
      <c r="L12" s="43">
        <f>G12/F12</f>
        <v>8.5251491901108273E-3</v>
      </c>
      <c r="M12" s="44">
        <f>H12/F12</f>
        <v>2.1312872975277068E-3</v>
      </c>
      <c r="N12" s="52"/>
    </row>
    <row r="14" spans="2:14" x14ac:dyDescent="0.35">
      <c r="B14" s="197" t="s">
        <v>64</v>
      </c>
      <c r="C14" s="197"/>
      <c r="D14" s="197"/>
      <c r="E14" s="197"/>
      <c r="F14" s="197"/>
      <c r="G14" s="197"/>
      <c r="H14" s="197"/>
      <c r="I14" s="197"/>
      <c r="J14" s="197"/>
    </row>
    <row r="15" spans="2:14" x14ac:dyDescent="0.35">
      <c r="B15" s="197"/>
      <c r="C15" s="197"/>
      <c r="D15" s="197"/>
      <c r="E15" s="197"/>
      <c r="F15" s="197"/>
      <c r="G15" s="197"/>
      <c r="H15" s="197"/>
      <c r="I15" s="197"/>
      <c r="J15" s="197"/>
    </row>
    <row r="16" spans="2:14" x14ac:dyDescent="0.35">
      <c r="B16" s="197"/>
      <c r="C16" s="197"/>
      <c r="D16" s="197"/>
      <c r="E16" s="197"/>
      <c r="F16" s="197"/>
      <c r="G16" s="197"/>
      <c r="H16" s="197"/>
      <c r="I16" s="197"/>
      <c r="J16" s="197"/>
    </row>
  </sheetData>
  <mergeCells count="3">
    <mergeCell ref="B4:B6"/>
    <mergeCell ref="B10:B12"/>
    <mergeCell ref="B14:J1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DC81A9EAB50C4788ED4B90A1F59AC5" ma:contentTypeVersion="13" ma:contentTypeDescription="Create a new document." ma:contentTypeScope="" ma:versionID="bbe44194b78d0082526aa468650b4c60">
  <xsd:schema xmlns:xsd="http://www.w3.org/2001/XMLSchema" xmlns:xs="http://www.w3.org/2001/XMLSchema" xmlns:p="http://schemas.microsoft.com/office/2006/metadata/properties" xmlns:ns3="48086131-1610-4d4f-941f-26970788588e" xmlns:ns4="3bd3fa1d-9313-42bb-9744-1933d297e330" targetNamespace="http://schemas.microsoft.com/office/2006/metadata/properties" ma:root="true" ma:fieldsID="d298ec0f2ac6f88d9d08b6fa5b27105b" ns3:_="" ns4:_="">
    <xsd:import namespace="48086131-1610-4d4f-941f-26970788588e"/>
    <xsd:import namespace="3bd3fa1d-9313-42bb-9744-1933d297e33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086131-1610-4d4f-941f-26970788588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d3fa1d-9313-42bb-9744-1933d297e33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2D82CA-04A3-4C00-98E5-5F69DB0721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086131-1610-4d4f-941f-26970788588e"/>
    <ds:schemaRef ds:uri="3bd3fa1d-9313-42bb-9744-1933d297e3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8FC84-9955-449E-96DD-9954A257AA30}">
  <ds:schemaRefs>
    <ds:schemaRef ds:uri="http://schemas.microsoft.com/sharepoint/v3/contenttype/forms"/>
  </ds:schemaRefs>
</ds:datastoreItem>
</file>

<file path=customXml/itemProps3.xml><?xml version="1.0" encoding="utf-8"?>
<ds:datastoreItem xmlns:ds="http://schemas.openxmlformats.org/officeDocument/2006/customXml" ds:itemID="{F6FBFA0D-F114-454D-B936-DD3035C2FD95}">
  <ds:schemaRefs>
    <ds:schemaRef ds:uri="http://schemas.openxmlformats.org/package/2006/metadata/core-properties"/>
    <ds:schemaRef ds:uri="http://schemas.microsoft.com/office/2006/documentManagement/types"/>
    <ds:schemaRef ds:uri="http://purl.org/dc/dcmitype/"/>
    <ds:schemaRef ds:uri="http://purl.org/dc/elements/1.1/"/>
    <ds:schemaRef ds:uri="http://purl.org/dc/terms/"/>
    <ds:schemaRef ds:uri="3bd3fa1d-9313-42bb-9744-1933d297e330"/>
    <ds:schemaRef ds:uri="http://schemas.microsoft.com/office/2006/metadata/properties"/>
    <ds:schemaRef ds:uri="http://www.w3.org/XML/1998/namespace"/>
    <ds:schemaRef ds:uri="http://schemas.microsoft.com/office/infopath/2007/PartnerControls"/>
    <ds:schemaRef ds:uri="48086131-1610-4d4f-941f-2697078858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1. Final Draft V6.0 Criteria</vt:lpstr>
      <vt:lpstr>2. Savings Analysis</vt:lpstr>
      <vt:lpstr>3. Consumer Payback</vt:lpstr>
      <vt:lpstr>4. Current Market Analysis</vt:lpstr>
    </vt:vector>
  </TitlesOfParts>
  <Company>ICFI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Bayus, Jacob</dc:creator>
  <cp:lastModifiedBy>Williams, Jacelyn</cp:lastModifiedBy>
  <cp:lastPrinted>2018-05-02T20:09:20Z</cp:lastPrinted>
  <dcterms:created xsi:type="dcterms:W3CDTF">2017-07-26T15:54:58Z</dcterms:created>
  <dcterms:modified xsi:type="dcterms:W3CDTF">2021-03-29T17:32:57Z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0x01010074DC81A9EAB50C4788ED4B90A1F59AC5</vt:lpwstr>
  </property>
</Properties>
</file>